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360" yWindow="315" windowWidth="14940" windowHeight="8895"/>
  </bookViews>
  <sheets>
    <sheet name="Pré-étude" sheetId="4" r:id="rId1"/>
    <sheet name="Pente + sous-pressions 2-3" sheetId="1" state="hidden" r:id="rId2"/>
  </sheets>
  <definedNames>
    <definedName name="SOL">#REF!</definedName>
    <definedName name="SOL_COMPLET">#REF!</definedName>
    <definedName name="TABLEAU">'Pré-étude'!#REF!</definedName>
    <definedName name="_xlnm.Print_Area" localSheetId="1">'Pente + sous-pressions 2-3'!$A$1:$L$27</definedName>
    <definedName name="_xlnm.Print_Area" localSheetId="0">'Pré-étude'!$A$1:$J$37</definedName>
  </definedNames>
  <calcPr calcId="145621"/>
</workbook>
</file>

<file path=xl/calcChain.xml><?xml version="1.0" encoding="utf-8"?>
<calcChain xmlns="http://schemas.openxmlformats.org/spreadsheetml/2006/main">
  <c r="I2" i="1" l="1"/>
  <c r="A2" i="1" l="1"/>
  <c r="C273" i="1" s="1"/>
  <c r="G2" i="1"/>
  <c r="F2" i="1"/>
  <c r="B2" i="1"/>
  <c r="C2" i="1" s="1"/>
  <c r="D2" i="1" s="1"/>
  <c r="E2" i="1" s="1"/>
  <c r="B93" i="1" s="1"/>
  <c r="C91" i="1" l="1"/>
  <c r="C275" i="1"/>
  <c r="C122" i="1"/>
  <c r="C102" i="1"/>
  <c r="C89" i="1"/>
  <c r="C285" i="1"/>
  <c r="C190" i="1"/>
  <c r="C229" i="1"/>
  <c r="C119" i="1"/>
  <c r="C35" i="1"/>
  <c r="C104" i="1"/>
  <c r="C130" i="1"/>
  <c r="C172" i="1"/>
  <c r="C110" i="1"/>
  <c r="C42" i="1"/>
  <c r="C112" i="1"/>
  <c r="C156" i="1"/>
  <c r="C81" i="1"/>
  <c r="C27" i="1"/>
  <c r="C83" i="1"/>
  <c r="C212" i="1"/>
  <c r="C268" i="1"/>
  <c r="C23" i="1"/>
  <c r="C54" i="1"/>
  <c r="C253" i="1"/>
  <c r="C22" i="1"/>
  <c r="C140" i="1"/>
  <c r="C167" i="1"/>
  <c r="C169" i="1"/>
  <c r="C193" i="1"/>
  <c r="C177" i="1"/>
  <c r="C200" i="1"/>
  <c r="C181" i="1"/>
  <c r="C203" i="1"/>
  <c r="C86" i="1"/>
  <c r="C14" i="1"/>
  <c r="C238" i="1"/>
  <c r="C255" i="1"/>
  <c r="C240" i="1"/>
  <c r="C258" i="1"/>
  <c r="C15" i="1"/>
  <c r="C236" i="1"/>
  <c r="C246" i="1"/>
  <c r="C263" i="1"/>
  <c r="C248" i="1"/>
  <c r="C266" i="1"/>
  <c r="B197" i="1"/>
  <c r="C195" i="1"/>
  <c r="H2" i="1"/>
  <c r="B51" i="1"/>
  <c r="B32" i="1"/>
  <c r="B41" i="1"/>
  <c r="B97" i="1"/>
  <c r="B137" i="1"/>
  <c r="B266" i="1"/>
  <c r="B56" i="1"/>
  <c r="B227" i="1"/>
  <c r="B36" i="1"/>
  <c r="B60" i="1"/>
  <c r="B180" i="1"/>
  <c r="B117" i="1"/>
  <c r="B163" i="1"/>
  <c r="B194" i="1"/>
  <c r="B80" i="1"/>
  <c r="C45" i="1"/>
  <c r="C142" i="1"/>
  <c r="C220" i="1"/>
  <c r="C283" i="1"/>
  <c r="C62" i="1"/>
  <c r="C24" i="1"/>
  <c r="C108" i="1"/>
  <c r="C171" i="1"/>
  <c r="C289" i="1"/>
  <c r="C148" i="1"/>
  <c r="C276" i="1"/>
  <c r="C188" i="1"/>
  <c r="C257" i="1"/>
  <c r="C131" i="1"/>
  <c r="C292" i="1"/>
  <c r="C241" i="1"/>
  <c r="C252" i="1"/>
  <c r="C138" i="1"/>
  <c r="C189" i="1"/>
  <c r="C254" i="1"/>
  <c r="C118" i="1"/>
  <c r="C126" i="1"/>
  <c r="C208" i="1"/>
  <c r="C271" i="1"/>
  <c r="C50" i="1"/>
  <c r="C11" i="1"/>
  <c r="C191" i="1"/>
  <c r="C256" i="1"/>
  <c r="C120" i="1"/>
  <c r="C129" i="1"/>
  <c r="C211" i="1"/>
  <c r="C274" i="1"/>
  <c r="C53" i="1"/>
  <c r="C152" i="1"/>
  <c r="C227" i="1"/>
  <c r="C291" i="1"/>
  <c r="C70" i="1"/>
  <c r="C143" i="1"/>
  <c r="C44" i="1"/>
  <c r="C150" i="1"/>
  <c r="C109" i="1"/>
  <c r="C163" i="1"/>
  <c r="C97" i="1"/>
  <c r="C39" i="1"/>
  <c r="C100" i="1"/>
  <c r="C134" i="1"/>
  <c r="C52" i="1"/>
  <c r="C293" i="1"/>
  <c r="C147" i="1"/>
  <c r="C218" i="1"/>
  <c r="C199" i="1"/>
  <c r="C262" i="1"/>
  <c r="C41" i="1"/>
  <c r="D41" i="1" s="1"/>
  <c r="C136" i="1"/>
  <c r="C216" i="1"/>
  <c r="C279" i="1"/>
  <c r="C58" i="1"/>
  <c r="C19" i="1"/>
  <c r="C201" i="1"/>
  <c r="C264" i="1"/>
  <c r="C43" i="1"/>
  <c r="C141" i="1"/>
  <c r="C219" i="1"/>
  <c r="C282" i="1"/>
  <c r="C61" i="1"/>
  <c r="C162" i="1"/>
  <c r="C235" i="1"/>
  <c r="C99" i="1"/>
  <c r="C78" i="1"/>
  <c r="C170" i="1"/>
  <c r="C64" i="1"/>
  <c r="C144" i="1"/>
  <c r="C47" i="1"/>
  <c r="C128" i="1"/>
  <c r="C117" i="1"/>
  <c r="C139" i="1"/>
  <c r="C121" i="1"/>
  <c r="C214" i="1"/>
  <c r="C17" i="1"/>
  <c r="C63" i="1"/>
  <c r="C21" i="1"/>
  <c r="C92" i="1"/>
  <c r="C207" i="1"/>
  <c r="C224" i="1"/>
  <c r="C209" i="1"/>
  <c r="C226" i="1"/>
  <c r="C174" i="1"/>
  <c r="C87" i="1"/>
  <c r="C68" i="1"/>
  <c r="C192" i="1"/>
  <c r="C56" i="1"/>
  <c r="C237" i="1"/>
  <c r="C187" i="1"/>
  <c r="C135" i="1"/>
  <c r="C215" i="1"/>
  <c r="C278" i="1"/>
  <c r="C57" i="1"/>
  <c r="C158" i="1"/>
  <c r="C231" i="1"/>
  <c r="C95" i="1"/>
  <c r="C74" i="1"/>
  <c r="C137" i="1"/>
  <c r="D137" i="1" s="1"/>
  <c r="C217" i="1"/>
  <c r="C280" i="1"/>
  <c r="C59" i="1"/>
  <c r="C161" i="1"/>
  <c r="C234" i="1"/>
  <c r="C98" i="1"/>
  <c r="C77" i="1"/>
  <c r="C184" i="1"/>
  <c r="C251" i="1"/>
  <c r="C115" i="1"/>
  <c r="C94" i="1"/>
  <c r="C221" i="1"/>
  <c r="C30" i="1"/>
  <c r="C202" i="1"/>
  <c r="C88" i="1"/>
  <c r="C185" i="1"/>
  <c r="C76" i="1"/>
  <c r="C133" i="1"/>
  <c r="C26" i="1"/>
  <c r="C281" i="1"/>
  <c r="C113" i="1"/>
  <c r="C72" i="1"/>
  <c r="C12" i="1"/>
  <c r="C49" i="1"/>
  <c r="C287" i="1"/>
  <c r="C127" i="1"/>
  <c r="C51" i="1"/>
  <c r="C69" i="1"/>
  <c r="C107" i="1"/>
  <c r="C198" i="1"/>
  <c r="C154" i="1"/>
  <c r="C269" i="1"/>
  <c r="C145" i="1"/>
  <c r="C223" i="1"/>
  <c r="C286" i="1"/>
  <c r="C65" i="1"/>
  <c r="C168" i="1"/>
  <c r="C239" i="1"/>
  <c r="C103" i="1"/>
  <c r="C82" i="1"/>
  <c r="C149" i="1"/>
  <c r="C225" i="1"/>
  <c r="C288" i="1"/>
  <c r="C67" i="1"/>
  <c r="C173" i="1"/>
  <c r="C242" i="1"/>
  <c r="C106" i="1"/>
  <c r="C85" i="1"/>
  <c r="C194" i="1"/>
  <c r="D194" i="1" s="1"/>
  <c r="C259" i="1"/>
  <c r="C123" i="1"/>
  <c r="C31" i="1"/>
  <c r="C244" i="1"/>
  <c r="C9" i="1"/>
  <c r="C222" i="1"/>
  <c r="C32" i="1"/>
  <c r="C210" i="1"/>
  <c r="C25" i="1"/>
  <c r="C160" i="1"/>
  <c r="C37" i="1"/>
  <c r="C101" i="1"/>
  <c r="C205" i="1"/>
  <c r="C182" i="1"/>
  <c r="C284" i="1"/>
  <c r="C270" i="1"/>
  <c r="C146" i="1"/>
  <c r="C66" i="1"/>
  <c r="C272" i="1"/>
  <c r="C151" i="1"/>
  <c r="C290" i="1"/>
  <c r="C243" i="1"/>
  <c r="C175" i="1"/>
  <c r="C55" i="1"/>
  <c r="C179" i="1"/>
  <c r="C157" i="1"/>
  <c r="C230" i="1"/>
  <c r="C294" i="1"/>
  <c r="C73" i="1"/>
  <c r="C178" i="1"/>
  <c r="C247" i="1"/>
  <c r="C111" i="1"/>
  <c r="C90" i="1"/>
  <c r="C159" i="1"/>
  <c r="C232" i="1"/>
  <c r="C96" i="1"/>
  <c r="C75" i="1"/>
  <c r="C183" i="1"/>
  <c r="C250" i="1"/>
  <c r="C114" i="1"/>
  <c r="C93" i="1"/>
  <c r="D93" i="1" s="1"/>
  <c r="C204" i="1"/>
  <c r="C267" i="1"/>
  <c r="C46" i="1"/>
  <c r="C7" i="1"/>
  <c r="C265" i="1"/>
  <c r="C20" i="1"/>
  <c r="C245" i="1"/>
  <c r="C10" i="1"/>
  <c r="C233" i="1"/>
  <c r="C36" i="1"/>
  <c r="D36" i="1" s="1"/>
  <c r="C213" i="1"/>
  <c r="C16" i="1"/>
  <c r="C60" i="1"/>
  <c r="C80" i="1"/>
  <c r="C105" i="1"/>
  <c r="C164" i="1"/>
  <c r="J2" i="1"/>
  <c r="K2" i="1" s="1"/>
  <c r="E282" i="1" s="1"/>
  <c r="B129" i="1"/>
  <c r="B217" i="1"/>
  <c r="B268" i="1"/>
  <c r="B210" i="1"/>
  <c r="B175" i="1"/>
  <c r="B191" i="1"/>
  <c r="B61" i="1"/>
  <c r="B148" i="1"/>
  <c r="B261" i="1"/>
  <c r="B246" i="1"/>
  <c r="D246" i="1" s="1"/>
  <c r="B190" i="1"/>
  <c r="B219" i="1"/>
  <c r="B133" i="1"/>
  <c r="B134" i="1"/>
  <c r="B192" i="1"/>
  <c r="B70" i="1"/>
  <c r="D70" i="1" s="1"/>
  <c r="B294" i="1"/>
  <c r="B280" i="1"/>
  <c r="B282" i="1"/>
  <c r="B34" i="1"/>
  <c r="B285" i="1"/>
  <c r="D285" i="1" s="1"/>
  <c r="B160" i="1"/>
  <c r="B263" i="1"/>
  <c r="B274" i="1"/>
  <c r="B130" i="1"/>
  <c r="B15" i="1"/>
  <c r="B62" i="1"/>
  <c r="B25" i="1"/>
  <c r="B159" i="1"/>
  <c r="B66" i="1"/>
  <c r="B86" i="1"/>
  <c r="B184" i="1"/>
  <c r="B158" i="1"/>
  <c r="D158" i="1" s="1"/>
  <c r="B16" i="1"/>
  <c r="B96" i="1"/>
  <c r="B8" i="1"/>
  <c r="B104" i="1"/>
  <c r="B196" i="1"/>
  <c r="B228" i="1"/>
  <c r="B279" i="1"/>
  <c r="B231" i="1"/>
  <c r="B203" i="1"/>
  <c r="B193" i="1"/>
  <c r="B251" i="1"/>
  <c r="B185" i="1"/>
  <c r="D185" i="1" s="1"/>
  <c r="B234" i="1"/>
  <c r="B257" i="1"/>
  <c r="B209" i="1"/>
  <c r="B293" i="1"/>
  <c r="B49" i="1"/>
  <c r="B84" i="1"/>
  <c r="B94" i="1"/>
  <c r="B214" i="1"/>
  <c r="B165" i="1"/>
  <c r="B253" i="1"/>
  <c r="B43" i="1"/>
  <c r="D43" i="1" s="1"/>
  <c r="B235" i="1"/>
  <c r="B146" i="1"/>
  <c r="B98" i="1"/>
  <c r="B157" i="1"/>
  <c r="B71" i="1"/>
  <c r="B207" i="1"/>
  <c r="B132" i="1"/>
  <c r="B255" i="1"/>
  <c r="B57" i="1"/>
  <c r="B128" i="1"/>
  <c r="B44" i="1"/>
  <c r="B22" i="1"/>
  <c r="B286" i="1"/>
  <c r="B260" i="1"/>
  <c r="B145" i="1"/>
  <c r="B87" i="1"/>
  <c r="B205" i="1"/>
  <c r="B110" i="1"/>
  <c r="B12" i="1"/>
  <c r="B108" i="1"/>
  <c r="B11" i="1"/>
  <c r="B111" i="1"/>
  <c r="B89" i="1"/>
  <c r="B224" i="1"/>
  <c r="B52" i="1"/>
  <c r="B277" i="1"/>
  <c r="B116" i="1"/>
  <c r="B264" i="1"/>
  <c r="B226" i="1"/>
  <c r="D226" i="1" s="1"/>
  <c r="B166" i="1"/>
  <c r="B256" i="1"/>
  <c r="B68" i="1"/>
  <c r="B59" i="1"/>
  <c r="B105" i="1"/>
  <c r="B186" i="1"/>
  <c r="B149" i="1"/>
  <c r="B48" i="1"/>
  <c r="B204" i="1"/>
  <c r="B122" i="1"/>
  <c r="B199" i="1"/>
  <c r="B101" i="1"/>
  <c r="B229" i="1"/>
  <c r="B136" i="1"/>
  <c r="B53" i="1"/>
  <c r="B13" i="1"/>
  <c r="B239" i="1"/>
  <c r="B10" i="1"/>
  <c r="D10" i="1" s="1"/>
  <c r="B153" i="1"/>
  <c r="B181" i="1"/>
  <c r="B162" i="1"/>
  <c r="B19" i="1"/>
  <c r="B291" i="1"/>
  <c r="B124" i="1"/>
  <c r="B123" i="1"/>
  <c r="B54" i="1"/>
  <c r="D54" i="1" s="1"/>
  <c r="B119" i="1"/>
  <c r="D119" i="1" s="1"/>
  <c r="B151" i="1"/>
  <c r="B92" i="1"/>
  <c r="B109" i="1"/>
  <c r="B23" i="1"/>
  <c r="B161" i="1"/>
  <c r="B200" i="1"/>
  <c r="B152" i="1"/>
  <c r="B77" i="1"/>
  <c r="D77" i="1" s="1"/>
  <c r="B218" i="1"/>
  <c r="D218" i="1" s="1"/>
  <c r="B42" i="1"/>
  <c r="B6" i="1"/>
  <c r="B156" i="1"/>
  <c r="B118" i="1"/>
  <c r="B47" i="1"/>
  <c r="B103" i="1"/>
  <c r="B270" i="1"/>
  <c r="B24" i="1"/>
  <c r="B7" i="1"/>
  <c r="B85" i="1"/>
  <c r="B99" i="1"/>
  <c r="B271" i="1"/>
  <c r="B100" i="1"/>
  <c r="B135" i="1"/>
  <c r="B72" i="1"/>
  <c r="B289" i="1"/>
  <c r="B170" i="1"/>
  <c r="B223" i="1"/>
  <c r="B147" i="1"/>
  <c r="B183" i="1"/>
  <c r="B45" i="1"/>
  <c r="B21" i="1"/>
  <c r="B31" i="1"/>
  <c r="B276" i="1"/>
  <c r="B179" i="1"/>
  <c r="B131" i="1"/>
  <c r="B189" i="1"/>
  <c r="B212" i="1"/>
  <c r="B230" i="1"/>
  <c r="B144" i="1"/>
  <c r="D144" i="1" s="1"/>
  <c r="B139" i="1"/>
  <c r="B38" i="1"/>
  <c r="B155" i="1"/>
  <c r="B172" i="1"/>
  <c r="B284" i="1"/>
  <c r="B176" i="1"/>
  <c r="B39" i="1"/>
  <c r="B91" i="1"/>
  <c r="B81" i="1"/>
  <c r="B113" i="1"/>
  <c r="B171" i="1"/>
  <c r="B267" i="1"/>
  <c r="B211" i="1"/>
  <c r="B37" i="1"/>
  <c r="B202" i="1"/>
  <c r="B206" i="1"/>
  <c r="B178" i="1"/>
  <c r="D178" i="1" s="1"/>
  <c r="B275" i="1"/>
  <c r="D275" i="1" s="1"/>
  <c r="B40" i="1"/>
  <c r="B213" i="1"/>
  <c r="B164" i="1"/>
  <c r="B154" i="1"/>
  <c r="B142" i="1"/>
  <c r="B225" i="1"/>
  <c r="D225" i="1" s="1"/>
  <c r="B114" i="1"/>
  <c r="B106" i="1"/>
  <c r="B28" i="1"/>
  <c r="B18" i="1"/>
  <c r="B195" i="1"/>
  <c r="B20" i="1"/>
  <c r="B138" i="1"/>
  <c r="B64" i="1"/>
  <c r="B187" i="1"/>
  <c r="D187" i="1" s="1"/>
  <c r="B278" i="1"/>
  <c r="B73" i="1"/>
  <c r="B198" i="1"/>
  <c r="D198" i="1" s="1"/>
  <c r="B83" i="1"/>
  <c r="B177" i="1"/>
  <c r="B272" i="1"/>
  <c r="B244" i="1"/>
  <c r="B273" i="1"/>
  <c r="D273" i="1" s="1"/>
  <c r="B63" i="1"/>
  <c r="B232" i="1"/>
  <c r="B265" i="1"/>
  <c r="B262" i="1"/>
  <c r="B150" i="1"/>
  <c r="B17" i="1"/>
  <c r="D17" i="1" s="1"/>
  <c r="B29" i="1"/>
  <c r="B126" i="1"/>
  <c r="B120" i="1"/>
  <c r="B243" i="1"/>
  <c r="B292" i="1"/>
  <c r="B90" i="1"/>
  <c r="B107" i="1"/>
  <c r="B287" i="1"/>
  <c r="D287" i="1" s="1"/>
  <c r="B27" i="1"/>
  <c r="B173" i="1"/>
  <c r="B125" i="1"/>
  <c r="B74" i="1"/>
  <c r="B215" i="1"/>
  <c r="B222" i="1"/>
  <c r="B14" i="1"/>
  <c r="B221" i="1"/>
  <c r="B288" i="1"/>
  <c r="B250" i="1"/>
  <c r="B65" i="1"/>
  <c r="D65" i="1" s="1"/>
  <c r="B82" i="1"/>
  <c r="B127" i="1"/>
  <c r="B233" i="1"/>
  <c r="B237" i="1"/>
  <c r="B102" i="1"/>
  <c r="B249" i="1"/>
  <c r="B95" i="1"/>
  <c r="B283" i="1"/>
  <c r="B259" i="1"/>
  <c r="B188" i="1"/>
  <c r="D188" i="1" s="1"/>
  <c r="B238" i="1"/>
  <c r="D238" i="1" s="1"/>
  <c r="B281" i="1"/>
  <c r="B67" i="1"/>
  <c r="B241" i="1"/>
  <c r="D241" i="1" s="1"/>
  <c r="B252" i="1"/>
  <c r="B79" i="1"/>
  <c r="B112" i="1"/>
  <c r="B30" i="1"/>
  <c r="B248" i="1"/>
  <c r="D248" i="1" s="1"/>
  <c r="B88" i="1"/>
  <c r="B167" i="1"/>
  <c r="B269" i="1"/>
  <c r="B242" i="1"/>
  <c r="B168" i="1"/>
  <c r="B169" i="1"/>
  <c r="B121" i="1"/>
  <c r="B258" i="1"/>
  <c r="B55" i="1"/>
  <c r="B26" i="1"/>
  <c r="B208" i="1"/>
  <c r="B220" i="1"/>
  <c r="B240" i="1"/>
  <c r="B174" i="1"/>
  <c r="B50" i="1"/>
  <c r="B141" i="1"/>
  <c r="B201" i="1"/>
  <c r="B115" i="1"/>
  <c r="B216" i="1"/>
  <c r="B75" i="1"/>
  <c r="B290" i="1"/>
  <c r="B58" i="1"/>
  <c r="B182" i="1"/>
  <c r="B9" i="1"/>
  <c r="B143" i="1"/>
  <c r="B245" i="1"/>
  <c r="D245" i="1" s="1"/>
  <c r="B76" i="1"/>
  <c r="B254" i="1"/>
  <c r="B78" i="1"/>
  <c r="B247" i="1"/>
  <c r="B140" i="1"/>
  <c r="B236" i="1"/>
  <c r="B35" i="1"/>
  <c r="B69" i="1"/>
  <c r="B33" i="1"/>
  <c r="B46" i="1"/>
  <c r="C249" i="1"/>
  <c r="C34" i="1"/>
  <c r="C124" i="1"/>
  <c r="C125" i="1"/>
  <c r="C8" i="1"/>
  <c r="C186" i="1"/>
  <c r="C79" i="1"/>
  <c r="C165" i="1"/>
  <c r="C166" i="1"/>
  <c r="C196" i="1"/>
  <c r="C29" i="1"/>
  <c r="C116" i="1"/>
  <c r="C40" i="1"/>
  <c r="C153" i="1"/>
  <c r="C18" i="1"/>
  <c r="C71" i="1"/>
  <c r="D71" i="1" s="1"/>
  <c r="C38" i="1"/>
  <c r="C48" i="1"/>
  <c r="C6" i="1"/>
  <c r="C33" i="1"/>
  <c r="C197" i="1"/>
  <c r="C132" i="1"/>
  <c r="C228" i="1"/>
  <c r="C277" i="1"/>
  <c r="C180" i="1"/>
  <c r="D180" i="1" s="1"/>
  <c r="C260" i="1"/>
  <c r="C28" i="1"/>
  <c r="C176" i="1"/>
  <c r="D176" i="1" s="1"/>
  <c r="C261" i="1"/>
  <c r="C155" i="1"/>
  <c r="C206" i="1"/>
  <c r="C13" i="1"/>
  <c r="D13" i="1" s="1"/>
  <c r="C84" i="1"/>
  <c r="D95" i="1" l="1"/>
  <c r="D283" i="1"/>
  <c r="D98" i="1"/>
  <c r="D254" i="1"/>
  <c r="D139" i="1"/>
  <c r="D78" i="1"/>
  <c r="D120" i="1"/>
  <c r="D106" i="1"/>
  <c r="K502" i="1" s="1"/>
  <c r="L502" i="1" s="1"/>
  <c r="M502" i="1" s="1"/>
  <c r="P502" i="1" s="1"/>
  <c r="Q502" i="1" s="1"/>
  <c r="R502" i="1" s="1"/>
  <c r="D177" i="1"/>
  <c r="D42" i="1"/>
  <c r="K438" i="1" s="1"/>
  <c r="L438" i="1" s="1"/>
  <c r="M438" i="1" s="1"/>
  <c r="P438" i="1" s="1"/>
  <c r="Q438" i="1" s="1"/>
  <c r="R438" i="1" s="1"/>
  <c r="D240" i="1"/>
  <c r="D84" i="1"/>
  <c r="U480" i="1" s="1"/>
  <c r="V480" i="1" s="1"/>
  <c r="W480" i="1" s="1"/>
  <c r="Z480" i="1" s="1"/>
  <c r="AA480" i="1" s="1"/>
  <c r="AB480" i="1" s="1"/>
  <c r="AC480" i="1" s="1"/>
  <c r="D290" i="1"/>
  <c r="A686" i="1" s="1"/>
  <c r="B686" i="1" s="1"/>
  <c r="C686" i="1" s="1"/>
  <c r="F686" i="1" s="1"/>
  <c r="G686" i="1" s="1"/>
  <c r="H686" i="1" s="1"/>
  <c r="D205" i="1"/>
  <c r="D130" i="1"/>
  <c r="U526" i="1" s="1"/>
  <c r="V526" i="1" s="1"/>
  <c r="W526" i="1" s="1"/>
  <c r="Z526" i="1" s="1"/>
  <c r="AA526" i="1" s="1"/>
  <c r="AB526" i="1" s="1"/>
  <c r="AC526" i="1" s="1"/>
  <c r="D12" i="1"/>
  <c r="U408" i="1" s="1"/>
  <c r="V408" i="1" s="1"/>
  <c r="W408" i="1" s="1"/>
  <c r="Z408" i="1" s="1"/>
  <c r="AA408" i="1" s="1"/>
  <c r="AB408" i="1" s="1"/>
  <c r="AC408" i="1" s="1"/>
  <c r="D75" i="1"/>
  <c r="K471" i="1" s="1"/>
  <c r="L471" i="1" s="1"/>
  <c r="M471" i="1" s="1"/>
  <c r="P471" i="1" s="1"/>
  <c r="Q471" i="1" s="1"/>
  <c r="R471" i="1" s="1"/>
  <c r="D256" i="1"/>
  <c r="D263" i="1"/>
  <c r="A659" i="1" s="1"/>
  <c r="B659" i="1" s="1"/>
  <c r="C659" i="1" s="1"/>
  <c r="F659" i="1" s="1"/>
  <c r="G659" i="1" s="1"/>
  <c r="H659" i="1" s="1"/>
  <c r="D242" i="1"/>
  <c r="K638" i="1" s="1"/>
  <c r="L638" i="1" s="1"/>
  <c r="M638" i="1" s="1"/>
  <c r="P638" i="1" s="1"/>
  <c r="Q638" i="1" s="1"/>
  <c r="R638" i="1" s="1"/>
  <c r="D88" i="1"/>
  <c r="A484" i="1" s="1"/>
  <c r="B484" i="1" s="1"/>
  <c r="C484" i="1" s="1"/>
  <c r="F484" i="1" s="1"/>
  <c r="G484" i="1" s="1"/>
  <c r="H484" i="1" s="1"/>
  <c r="D212" i="1"/>
  <c r="K608" i="1" s="1"/>
  <c r="L608" i="1" s="1"/>
  <c r="M608" i="1" s="1"/>
  <c r="P608" i="1" s="1"/>
  <c r="Q608" i="1" s="1"/>
  <c r="R608" i="1" s="1"/>
  <c r="D118" i="1"/>
  <c r="U514" i="1" s="1"/>
  <c r="V514" i="1" s="1"/>
  <c r="W514" i="1" s="1"/>
  <c r="Z514" i="1" s="1"/>
  <c r="AA514" i="1" s="1"/>
  <c r="AB514" i="1" s="1"/>
  <c r="AC514" i="1" s="1"/>
  <c r="D169" i="1"/>
  <c r="A565" i="1" s="1"/>
  <c r="B565" i="1" s="1"/>
  <c r="D74" i="1"/>
  <c r="K470" i="1" s="1"/>
  <c r="L470" i="1" s="1"/>
  <c r="M470" i="1" s="1"/>
  <c r="P470" i="1" s="1"/>
  <c r="Q470" i="1" s="1"/>
  <c r="R470" i="1" s="1"/>
  <c r="D203" i="1"/>
  <c r="D167" i="1"/>
  <c r="A563" i="1" s="1"/>
  <c r="B563" i="1" s="1"/>
  <c r="C563" i="1" s="1"/>
  <c r="F563" i="1" s="1"/>
  <c r="G563" i="1" s="1"/>
  <c r="H563" i="1" s="1"/>
  <c r="D102" i="1"/>
  <c r="A498" i="1" s="1"/>
  <c r="B498" i="1" s="1"/>
  <c r="C498" i="1" s="1"/>
  <c r="F498" i="1" s="1"/>
  <c r="G498" i="1" s="1"/>
  <c r="H498" i="1" s="1"/>
  <c r="D39" i="1"/>
  <c r="U435" i="1" s="1"/>
  <c r="V435" i="1" s="1"/>
  <c r="W435" i="1" s="1"/>
  <c r="Z435" i="1" s="1"/>
  <c r="AA435" i="1" s="1"/>
  <c r="AB435" i="1" s="1"/>
  <c r="AC435" i="1" s="1"/>
  <c r="D239" i="1"/>
  <c r="U635" i="1" s="1"/>
  <c r="V635" i="1" s="1"/>
  <c r="W635" i="1" s="1"/>
  <c r="Z635" i="1" s="1"/>
  <c r="AA635" i="1" s="1"/>
  <c r="AB635" i="1" s="1"/>
  <c r="AC635" i="1" s="1"/>
  <c r="D35" i="1"/>
  <c r="U431" i="1" s="1"/>
  <c r="V431" i="1" s="1"/>
  <c r="W431" i="1" s="1"/>
  <c r="Z431" i="1" s="1"/>
  <c r="AA431" i="1" s="1"/>
  <c r="AB431" i="1" s="1"/>
  <c r="AC431" i="1" s="1"/>
  <c r="D14" i="1"/>
  <c r="U410" i="1" s="1"/>
  <c r="V410" i="1" s="1"/>
  <c r="W410" i="1" s="1"/>
  <c r="Z410" i="1" s="1"/>
  <c r="AA410" i="1" s="1"/>
  <c r="AB410" i="1" s="1"/>
  <c r="AC410" i="1" s="1"/>
  <c r="D262" i="1"/>
  <c r="K658" i="1" s="1"/>
  <c r="L658" i="1" s="1"/>
  <c r="M658" i="1" s="1"/>
  <c r="P658" i="1" s="1"/>
  <c r="Q658" i="1" s="1"/>
  <c r="R658" i="1" s="1"/>
  <c r="D83" i="1"/>
  <c r="A479" i="1" s="1"/>
  <c r="B479" i="1" s="1"/>
  <c r="C479" i="1" s="1"/>
  <c r="F479" i="1" s="1"/>
  <c r="G479" i="1" s="1"/>
  <c r="H479" i="1" s="1"/>
  <c r="D291" i="1"/>
  <c r="K687" i="1" s="1"/>
  <c r="L687" i="1" s="1"/>
  <c r="M687" i="1" s="1"/>
  <c r="P687" i="1" s="1"/>
  <c r="Q687" i="1" s="1"/>
  <c r="R687" i="1" s="1"/>
  <c r="D92" i="1"/>
  <c r="U488" i="1" s="1"/>
  <c r="V488" i="1" s="1"/>
  <c r="W488" i="1" s="1"/>
  <c r="Z488" i="1" s="1"/>
  <c r="AA488" i="1" s="1"/>
  <c r="AB488" i="1" s="1"/>
  <c r="AC488" i="1" s="1"/>
  <c r="D186" i="1"/>
  <c r="A582" i="1" s="1"/>
  <c r="B582" i="1" s="1"/>
  <c r="C582" i="1" s="1"/>
  <c r="F582" i="1" s="1"/>
  <c r="G582" i="1" s="1"/>
  <c r="H582" i="1" s="1"/>
  <c r="D72" i="1"/>
  <c r="K468" i="1" s="1"/>
  <c r="L468" i="1" s="1"/>
  <c r="M468" i="1" s="1"/>
  <c r="P468" i="1" s="1"/>
  <c r="Q468" i="1" s="1"/>
  <c r="R468" i="1" s="1"/>
  <c r="D224" i="1"/>
  <c r="A620" i="1" s="1"/>
  <c r="B620" i="1" s="1"/>
  <c r="C620" i="1" s="1"/>
  <c r="F620" i="1" s="1"/>
  <c r="G620" i="1" s="1"/>
  <c r="H620" i="1" s="1"/>
  <c r="D138" i="1"/>
  <c r="A534" i="1" s="1"/>
  <c r="B534" i="1" s="1"/>
  <c r="C534" i="1" s="1"/>
  <c r="F534" i="1" s="1"/>
  <c r="G534" i="1" s="1"/>
  <c r="H534" i="1" s="1"/>
  <c r="D142" i="1"/>
  <c r="A538" i="1" s="1"/>
  <c r="B538" i="1" s="1"/>
  <c r="C538" i="1" s="1"/>
  <c r="F538" i="1" s="1"/>
  <c r="G538" i="1" s="1"/>
  <c r="H538" i="1" s="1"/>
  <c r="D100" i="1"/>
  <c r="A496" i="1" s="1"/>
  <c r="B496" i="1" s="1"/>
  <c r="C496" i="1" s="1"/>
  <c r="F496" i="1" s="1"/>
  <c r="G496" i="1" s="1"/>
  <c r="H496" i="1" s="1"/>
  <c r="D201" i="1"/>
  <c r="K597" i="1" s="1"/>
  <c r="L597" i="1" s="1"/>
  <c r="M597" i="1" s="1"/>
  <c r="P597" i="1" s="1"/>
  <c r="Q597" i="1" s="1"/>
  <c r="R597" i="1" s="1"/>
  <c r="D122" i="1"/>
  <c r="K518" i="1" s="1"/>
  <c r="L518" i="1" s="1"/>
  <c r="M518" i="1" s="1"/>
  <c r="P518" i="1" s="1"/>
  <c r="Q518" i="1" s="1"/>
  <c r="R518" i="1" s="1"/>
  <c r="D110" i="1"/>
  <c r="U506" i="1" s="1"/>
  <c r="V506" i="1" s="1"/>
  <c r="W506" i="1" s="1"/>
  <c r="Z506" i="1" s="1"/>
  <c r="AA506" i="1" s="1"/>
  <c r="AB506" i="1" s="1"/>
  <c r="AC506" i="1" s="1"/>
  <c r="D232" i="1"/>
  <c r="K628" i="1" s="1"/>
  <c r="L628" i="1" s="1"/>
  <c r="M628" i="1" s="1"/>
  <c r="P628" i="1" s="1"/>
  <c r="Q628" i="1" s="1"/>
  <c r="R628" i="1" s="1"/>
  <c r="D230" i="1"/>
  <c r="A626" i="1" s="1"/>
  <c r="B626" i="1" s="1"/>
  <c r="C626" i="1" s="1"/>
  <c r="F626" i="1" s="1"/>
  <c r="G626" i="1" s="1"/>
  <c r="H626" i="1" s="1"/>
  <c r="D37" i="1"/>
  <c r="K433" i="1" s="1"/>
  <c r="L433" i="1" s="1"/>
  <c r="M433" i="1" s="1"/>
  <c r="P433" i="1" s="1"/>
  <c r="Q433" i="1" s="1"/>
  <c r="R433" i="1" s="1"/>
  <c r="D161" i="1"/>
  <c r="K557" i="1" s="1"/>
  <c r="L557" i="1" s="1"/>
  <c r="M557" i="1" s="1"/>
  <c r="P557" i="1" s="1"/>
  <c r="Q557" i="1" s="1"/>
  <c r="R557" i="1" s="1"/>
  <c r="D11" i="1"/>
  <c r="K407" i="1" s="1"/>
  <c r="L407" i="1" s="1"/>
  <c r="M407" i="1" s="1"/>
  <c r="P407" i="1" s="1"/>
  <c r="Q407" i="1" s="1"/>
  <c r="R407" i="1" s="1"/>
  <c r="D207" i="1"/>
  <c r="U603" i="1" s="1"/>
  <c r="V603" i="1" s="1"/>
  <c r="W603" i="1" s="1"/>
  <c r="Z603" i="1" s="1"/>
  <c r="AA603" i="1" s="1"/>
  <c r="AB603" i="1" s="1"/>
  <c r="AC603" i="1" s="1"/>
  <c r="D191" i="1"/>
  <c r="U587" i="1" s="1"/>
  <c r="V587" i="1" s="1"/>
  <c r="W587" i="1" s="1"/>
  <c r="Z587" i="1" s="1"/>
  <c r="AA587" i="1" s="1"/>
  <c r="AB587" i="1" s="1"/>
  <c r="AC587" i="1" s="1"/>
  <c r="D214" i="1"/>
  <c r="U610" i="1" s="1"/>
  <c r="V610" i="1" s="1"/>
  <c r="W610" i="1" s="1"/>
  <c r="Z610" i="1" s="1"/>
  <c r="AA610" i="1" s="1"/>
  <c r="AB610" i="1" s="1"/>
  <c r="AC610" i="1" s="1"/>
  <c r="D228" i="1"/>
  <c r="A624" i="1" s="1"/>
  <c r="B624" i="1" s="1"/>
  <c r="C624" i="1" s="1"/>
  <c r="F624" i="1" s="1"/>
  <c r="G624" i="1" s="1"/>
  <c r="H624" i="1" s="1"/>
  <c r="D206" i="1"/>
  <c r="K602" i="1" s="1"/>
  <c r="L602" i="1" s="1"/>
  <c r="M602" i="1" s="1"/>
  <c r="P602" i="1" s="1"/>
  <c r="Q602" i="1" s="1"/>
  <c r="R602" i="1" s="1"/>
  <c r="D166" i="1"/>
  <c r="A562" i="1" s="1"/>
  <c r="B562" i="1" s="1"/>
  <c r="C562" i="1" s="1"/>
  <c r="F562" i="1" s="1"/>
  <c r="G562" i="1" s="1"/>
  <c r="H562" i="1" s="1"/>
  <c r="D91" i="1"/>
  <c r="K487" i="1" s="1"/>
  <c r="L487" i="1" s="1"/>
  <c r="M487" i="1" s="1"/>
  <c r="P487" i="1" s="1"/>
  <c r="Q487" i="1" s="1"/>
  <c r="R487" i="1" s="1"/>
  <c r="D103" i="1"/>
  <c r="A499" i="1" s="1"/>
  <c r="B499" i="1" s="1"/>
  <c r="C499" i="1" s="1"/>
  <c r="F499" i="1" s="1"/>
  <c r="G499" i="1" s="1"/>
  <c r="H499" i="1" s="1"/>
  <c r="D89" i="1"/>
  <c r="A485" i="1" s="1"/>
  <c r="B485" i="1" s="1"/>
  <c r="D257" i="1"/>
  <c r="A653" i="1" s="1"/>
  <c r="B653" i="1" s="1"/>
  <c r="D271" i="1"/>
  <c r="A667" i="1" s="1"/>
  <c r="B667" i="1" s="1"/>
  <c r="C667" i="1" s="1"/>
  <c r="F667" i="1" s="1"/>
  <c r="G667" i="1" s="1"/>
  <c r="H667" i="1" s="1"/>
  <c r="D200" i="1"/>
  <c r="K596" i="1" s="1"/>
  <c r="L596" i="1" s="1"/>
  <c r="M596" i="1" s="1"/>
  <c r="P596" i="1" s="1"/>
  <c r="Q596" i="1" s="1"/>
  <c r="R596" i="1" s="1"/>
  <c r="D197" i="1"/>
  <c r="A593" i="1" s="1"/>
  <c r="B593" i="1" s="1"/>
  <c r="D172" i="1"/>
  <c r="K568" i="1" s="1"/>
  <c r="L568" i="1" s="1"/>
  <c r="M568" i="1" s="1"/>
  <c r="P568" i="1" s="1"/>
  <c r="Q568" i="1" s="1"/>
  <c r="R568" i="1" s="1"/>
  <c r="D132" i="1"/>
  <c r="A528" i="1" s="1"/>
  <c r="B528" i="1" s="1"/>
  <c r="C528" i="1" s="1"/>
  <c r="F528" i="1" s="1"/>
  <c r="G528" i="1" s="1"/>
  <c r="H528" i="1" s="1"/>
  <c r="D210" i="1"/>
  <c r="A606" i="1" s="1"/>
  <c r="B606" i="1" s="1"/>
  <c r="C606" i="1" s="1"/>
  <c r="F606" i="1" s="1"/>
  <c r="G606" i="1" s="1"/>
  <c r="H606" i="1" s="1"/>
  <c r="D145" i="1"/>
  <c r="A541" i="1" s="1"/>
  <c r="B541" i="1" s="1"/>
  <c r="D80" i="1"/>
  <c r="U476" i="1" s="1"/>
  <c r="V476" i="1" s="1"/>
  <c r="W476" i="1" s="1"/>
  <c r="Z476" i="1" s="1"/>
  <c r="AA476" i="1" s="1"/>
  <c r="AB476" i="1" s="1"/>
  <c r="AC476" i="1" s="1"/>
  <c r="D244" i="1"/>
  <c r="A640" i="1" s="1"/>
  <c r="B640" i="1" s="1"/>
  <c r="C640" i="1" s="1"/>
  <c r="F640" i="1" s="1"/>
  <c r="G640" i="1" s="1"/>
  <c r="H640" i="1" s="1"/>
  <c r="D249" i="1"/>
  <c r="A645" i="1" s="1"/>
  <c r="B645" i="1" s="1"/>
  <c r="D192" i="1"/>
  <c r="U588" i="1" s="1"/>
  <c r="V588" i="1" s="1"/>
  <c r="W588" i="1" s="1"/>
  <c r="Z588" i="1" s="1"/>
  <c r="AA588" i="1" s="1"/>
  <c r="AB588" i="1" s="1"/>
  <c r="AC588" i="1" s="1"/>
  <c r="D266" i="1"/>
  <c r="A662" i="1" s="1"/>
  <c r="B662" i="1" s="1"/>
  <c r="C662" i="1" s="1"/>
  <c r="F662" i="1" s="1"/>
  <c r="G662" i="1" s="1"/>
  <c r="H662" i="1" s="1"/>
  <c r="D258" i="1"/>
  <c r="A654" i="1" s="1"/>
  <c r="B654" i="1" s="1"/>
  <c r="C654" i="1" s="1"/>
  <c r="F654" i="1" s="1"/>
  <c r="G654" i="1" s="1"/>
  <c r="H654" i="1" s="1"/>
  <c r="D195" i="1"/>
  <c r="K591" i="1" s="1"/>
  <c r="L591" i="1" s="1"/>
  <c r="M591" i="1" s="1"/>
  <c r="P591" i="1" s="1"/>
  <c r="Q591" i="1" s="1"/>
  <c r="R591" i="1" s="1"/>
  <c r="D282" i="1"/>
  <c r="U678" i="1" s="1"/>
  <c r="V678" i="1" s="1"/>
  <c r="W678" i="1" s="1"/>
  <c r="Z678" i="1" s="1"/>
  <c r="AA678" i="1" s="1"/>
  <c r="AB678" i="1" s="1"/>
  <c r="AC678" i="1" s="1"/>
  <c r="D150" i="1"/>
  <c r="U546" i="1" s="1"/>
  <c r="V546" i="1" s="1"/>
  <c r="W546" i="1" s="1"/>
  <c r="Z546" i="1" s="1"/>
  <c r="AA546" i="1" s="1"/>
  <c r="AB546" i="1" s="1"/>
  <c r="AC546" i="1" s="1"/>
  <c r="D112" i="1"/>
  <c r="A508" i="1" s="1"/>
  <c r="B508" i="1" s="1"/>
  <c r="C508" i="1" s="1"/>
  <c r="F508" i="1" s="1"/>
  <c r="G508" i="1" s="1"/>
  <c r="H508" i="1" s="1"/>
  <c r="D82" i="1"/>
  <c r="A478" i="1" s="1"/>
  <c r="B478" i="1" s="1"/>
  <c r="C478" i="1" s="1"/>
  <c r="F478" i="1" s="1"/>
  <c r="G478" i="1" s="1"/>
  <c r="H478" i="1" s="1"/>
  <c r="D171" i="1"/>
  <c r="A567" i="1" s="1"/>
  <c r="B567" i="1" s="1"/>
  <c r="C567" i="1" s="1"/>
  <c r="F567" i="1" s="1"/>
  <c r="G567" i="1" s="1"/>
  <c r="H567" i="1" s="1"/>
  <c r="D170" i="1"/>
  <c r="A566" i="1" s="1"/>
  <c r="B566" i="1" s="1"/>
  <c r="C566" i="1" s="1"/>
  <c r="F566" i="1" s="1"/>
  <c r="G566" i="1" s="1"/>
  <c r="H566" i="1" s="1"/>
  <c r="D229" i="1"/>
  <c r="A625" i="1" s="1"/>
  <c r="B625" i="1" s="1"/>
  <c r="D175" i="1"/>
  <c r="U571" i="1" s="1"/>
  <c r="V571" i="1" s="1"/>
  <c r="W571" i="1" s="1"/>
  <c r="Z571" i="1" s="1"/>
  <c r="AA571" i="1" s="1"/>
  <c r="AB571" i="1" s="1"/>
  <c r="AC571" i="1" s="1"/>
  <c r="D63" i="1"/>
  <c r="A459" i="1" s="1"/>
  <c r="B459" i="1" s="1"/>
  <c r="C459" i="1" s="1"/>
  <c r="F459" i="1" s="1"/>
  <c r="G459" i="1" s="1"/>
  <c r="H459" i="1" s="1"/>
  <c r="D24" i="1"/>
  <c r="K420" i="1" s="1"/>
  <c r="L420" i="1" s="1"/>
  <c r="M420" i="1" s="1"/>
  <c r="P420" i="1" s="1"/>
  <c r="Q420" i="1" s="1"/>
  <c r="R420" i="1" s="1"/>
  <c r="D293" i="1"/>
  <c r="K689" i="1" s="1"/>
  <c r="L689" i="1" s="1"/>
  <c r="M689" i="1" s="1"/>
  <c r="P689" i="1" s="1"/>
  <c r="Q689" i="1" s="1"/>
  <c r="R689" i="1" s="1"/>
  <c r="D129" i="1"/>
  <c r="A525" i="1" s="1"/>
  <c r="B525" i="1" s="1"/>
  <c r="D87" i="1"/>
  <c r="A483" i="1" s="1"/>
  <c r="B483" i="1" s="1"/>
  <c r="C483" i="1" s="1"/>
  <c r="F483" i="1" s="1"/>
  <c r="G483" i="1" s="1"/>
  <c r="H483" i="1" s="1"/>
  <c r="D279" i="1"/>
  <c r="K675" i="1" s="1"/>
  <c r="L675" i="1" s="1"/>
  <c r="M675" i="1" s="1"/>
  <c r="P675" i="1" s="1"/>
  <c r="Q675" i="1" s="1"/>
  <c r="R675" i="1" s="1"/>
  <c r="D274" i="1"/>
  <c r="A670" i="1" s="1"/>
  <c r="B670" i="1" s="1"/>
  <c r="C670" i="1" s="1"/>
  <c r="F670" i="1" s="1"/>
  <c r="G670" i="1" s="1"/>
  <c r="H670" i="1" s="1"/>
  <c r="D276" i="1"/>
  <c r="K672" i="1" s="1"/>
  <c r="L672" i="1" s="1"/>
  <c r="M672" i="1" s="1"/>
  <c r="P672" i="1" s="1"/>
  <c r="Q672" i="1" s="1"/>
  <c r="R672" i="1" s="1"/>
  <c r="D220" i="1"/>
  <c r="K616" i="1" s="1"/>
  <c r="L616" i="1" s="1"/>
  <c r="M616" i="1" s="1"/>
  <c r="P616" i="1" s="1"/>
  <c r="Q616" i="1" s="1"/>
  <c r="R616" i="1" s="1"/>
  <c r="D250" i="1"/>
  <c r="A646" i="1" s="1"/>
  <c r="B646" i="1" s="1"/>
  <c r="C646" i="1" s="1"/>
  <c r="F646" i="1" s="1"/>
  <c r="G646" i="1" s="1"/>
  <c r="H646" i="1" s="1"/>
  <c r="D126" i="1"/>
  <c r="U522" i="1" s="1"/>
  <c r="V522" i="1" s="1"/>
  <c r="W522" i="1" s="1"/>
  <c r="Z522" i="1" s="1"/>
  <c r="AA522" i="1" s="1"/>
  <c r="AB522" i="1" s="1"/>
  <c r="AC522" i="1" s="1"/>
  <c r="D270" i="1"/>
  <c r="K666" i="1" s="1"/>
  <c r="L666" i="1" s="1"/>
  <c r="M666" i="1" s="1"/>
  <c r="P666" i="1" s="1"/>
  <c r="Q666" i="1" s="1"/>
  <c r="R666" i="1" s="1"/>
  <c r="D199" i="1"/>
  <c r="A595" i="1" s="1"/>
  <c r="B595" i="1" s="1"/>
  <c r="C595" i="1" s="1"/>
  <c r="F595" i="1" s="1"/>
  <c r="G595" i="1" s="1"/>
  <c r="H595" i="1" s="1"/>
  <c r="D255" i="1"/>
  <c r="U651" i="1" s="1"/>
  <c r="V651" i="1" s="1"/>
  <c r="W651" i="1" s="1"/>
  <c r="Z651" i="1" s="1"/>
  <c r="AA651" i="1" s="1"/>
  <c r="AB651" i="1" s="1"/>
  <c r="AC651" i="1" s="1"/>
  <c r="D184" i="1"/>
  <c r="A580" i="1" s="1"/>
  <c r="B580" i="1" s="1"/>
  <c r="C580" i="1" s="1"/>
  <c r="F580" i="1" s="1"/>
  <c r="G580" i="1" s="1"/>
  <c r="H580" i="1" s="1"/>
  <c r="D148" i="1"/>
  <c r="A544" i="1" s="1"/>
  <c r="B544" i="1" s="1"/>
  <c r="C544" i="1" s="1"/>
  <c r="F544" i="1" s="1"/>
  <c r="G544" i="1" s="1"/>
  <c r="H544" i="1" s="1"/>
  <c r="I544" i="1" s="1"/>
  <c r="D66" i="1"/>
  <c r="A462" i="1" s="1"/>
  <c r="B462" i="1" s="1"/>
  <c r="C462" i="1" s="1"/>
  <c r="F462" i="1" s="1"/>
  <c r="G462" i="1" s="1"/>
  <c r="H462" i="1" s="1"/>
  <c r="D51" i="1"/>
  <c r="U447" i="1" s="1"/>
  <c r="V447" i="1" s="1"/>
  <c r="W447" i="1" s="1"/>
  <c r="Z447" i="1" s="1"/>
  <c r="AA447" i="1" s="1"/>
  <c r="AB447" i="1" s="1"/>
  <c r="AC447" i="1" s="1"/>
  <c r="D94" i="1"/>
  <c r="U490" i="1" s="1"/>
  <c r="V490" i="1" s="1"/>
  <c r="W490" i="1" s="1"/>
  <c r="Z490" i="1" s="1"/>
  <c r="AA490" i="1" s="1"/>
  <c r="AB490" i="1" s="1"/>
  <c r="AC490" i="1" s="1"/>
  <c r="D151" i="1"/>
  <c r="A547" i="1" s="1"/>
  <c r="B547" i="1" s="1"/>
  <c r="C547" i="1" s="1"/>
  <c r="F547" i="1" s="1"/>
  <c r="G547" i="1" s="1"/>
  <c r="H547" i="1" s="1"/>
  <c r="D52" i="1"/>
  <c r="A448" i="1" s="1"/>
  <c r="B448" i="1" s="1"/>
  <c r="C448" i="1" s="1"/>
  <c r="F448" i="1" s="1"/>
  <c r="G448" i="1" s="1"/>
  <c r="H448" i="1" s="1"/>
  <c r="D231" i="1"/>
  <c r="K627" i="1" s="1"/>
  <c r="L627" i="1" s="1"/>
  <c r="M627" i="1" s="1"/>
  <c r="P627" i="1" s="1"/>
  <c r="Q627" i="1" s="1"/>
  <c r="R627" i="1" s="1"/>
  <c r="D46" i="1"/>
  <c r="A442" i="1" s="1"/>
  <c r="B442" i="1" s="1"/>
  <c r="C442" i="1" s="1"/>
  <c r="F442" i="1" s="1"/>
  <c r="G442" i="1" s="1"/>
  <c r="H442" i="1" s="1"/>
  <c r="D173" i="1"/>
  <c r="K569" i="1" s="1"/>
  <c r="L569" i="1" s="1"/>
  <c r="M569" i="1" s="1"/>
  <c r="P569" i="1" s="1"/>
  <c r="Q569" i="1" s="1"/>
  <c r="R569" i="1" s="1"/>
  <c r="D81" i="1"/>
  <c r="K477" i="1" s="1"/>
  <c r="L477" i="1" s="1"/>
  <c r="M477" i="1" s="1"/>
  <c r="P477" i="1" s="1"/>
  <c r="Q477" i="1" s="1"/>
  <c r="R477" i="1" s="1"/>
  <c r="D76" i="1"/>
  <c r="A472" i="1" s="1"/>
  <c r="B472" i="1" s="1"/>
  <c r="C472" i="1" s="1"/>
  <c r="F472" i="1" s="1"/>
  <c r="G472" i="1" s="1"/>
  <c r="H472" i="1" s="1"/>
  <c r="D216" i="1"/>
  <c r="K612" i="1" s="1"/>
  <c r="L612" i="1" s="1"/>
  <c r="M612" i="1" s="1"/>
  <c r="P612" i="1" s="1"/>
  <c r="Q612" i="1" s="1"/>
  <c r="R612" i="1" s="1"/>
  <c r="D269" i="1"/>
  <c r="K665" i="1" s="1"/>
  <c r="L665" i="1" s="1"/>
  <c r="M665" i="1" s="1"/>
  <c r="P665" i="1" s="1"/>
  <c r="Q665" i="1" s="1"/>
  <c r="R665" i="1" s="1"/>
  <c r="D27" i="1"/>
  <c r="U423" i="1" s="1"/>
  <c r="V423" i="1" s="1"/>
  <c r="W423" i="1" s="1"/>
  <c r="Z423" i="1" s="1"/>
  <c r="AA423" i="1" s="1"/>
  <c r="AB423" i="1" s="1"/>
  <c r="AC423" i="1" s="1"/>
  <c r="D64" i="1"/>
  <c r="A460" i="1" s="1"/>
  <c r="B460" i="1" s="1"/>
  <c r="C460" i="1" s="1"/>
  <c r="F460" i="1" s="1"/>
  <c r="G460" i="1" s="1"/>
  <c r="H460" i="1" s="1"/>
  <c r="D135" i="1"/>
  <c r="A531" i="1" s="1"/>
  <c r="B531" i="1" s="1"/>
  <c r="C531" i="1" s="1"/>
  <c r="F531" i="1" s="1"/>
  <c r="G531" i="1" s="1"/>
  <c r="H531" i="1" s="1"/>
  <c r="D152" i="1"/>
  <c r="A548" i="1" s="1"/>
  <c r="B548" i="1" s="1"/>
  <c r="C548" i="1" s="1"/>
  <c r="F548" i="1" s="1"/>
  <c r="G548" i="1" s="1"/>
  <c r="H548" i="1" s="1"/>
  <c r="D86" i="1"/>
  <c r="K482" i="1" s="1"/>
  <c r="L482" i="1" s="1"/>
  <c r="M482" i="1" s="1"/>
  <c r="P482" i="1" s="1"/>
  <c r="Q482" i="1" s="1"/>
  <c r="R482" i="1" s="1"/>
  <c r="D107" i="1"/>
  <c r="U503" i="1" s="1"/>
  <c r="V503" i="1" s="1"/>
  <c r="W503" i="1" s="1"/>
  <c r="Z503" i="1" s="1"/>
  <c r="AA503" i="1" s="1"/>
  <c r="AB503" i="1" s="1"/>
  <c r="AC503" i="1" s="1"/>
  <c r="D104" i="1"/>
  <c r="U500" i="1" s="1"/>
  <c r="V500" i="1" s="1"/>
  <c r="W500" i="1" s="1"/>
  <c r="Z500" i="1" s="1"/>
  <c r="AA500" i="1" s="1"/>
  <c r="AB500" i="1" s="1"/>
  <c r="AC500" i="1" s="1"/>
  <c r="D23" i="1"/>
  <c r="U419" i="1" s="1"/>
  <c r="V419" i="1" s="1"/>
  <c r="W419" i="1" s="1"/>
  <c r="Z419" i="1" s="1"/>
  <c r="AA419" i="1" s="1"/>
  <c r="AB419" i="1" s="1"/>
  <c r="AC419" i="1" s="1"/>
  <c r="D22" i="1"/>
  <c r="A418" i="1" s="1"/>
  <c r="B418" i="1" s="1"/>
  <c r="C418" i="1" s="1"/>
  <c r="F418" i="1" s="1"/>
  <c r="G418" i="1" s="1"/>
  <c r="H418" i="1" s="1"/>
  <c r="D219" i="1"/>
  <c r="U615" i="1" s="1"/>
  <c r="V615" i="1" s="1"/>
  <c r="W615" i="1" s="1"/>
  <c r="Z615" i="1" s="1"/>
  <c r="AA615" i="1" s="1"/>
  <c r="AB615" i="1" s="1"/>
  <c r="AC615" i="1" s="1"/>
  <c r="D124" i="1"/>
  <c r="U520" i="1" s="1"/>
  <c r="V520" i="1" s="1"/>
  <c r="W520" i="1" s="1"/>
  <c r="Z520" i="1" s="1"/>
  <c r="AA520" i="1" s="1"/>
  <c r="AB520" i="1" s="1"/>
  <c r="AC520" i="1" s="1"/>
  <c r="D236" i="1"/>
  <c r="U632" i="1" s="1"/>
  <c r="V632" i="1" s="1"/>
  <c r="W632" i="1" s="1"/>
  <c r="Z632" i="1" s="1"/>
  <c r="AA632" i="1" s="1"/>
  <c r="AB632" i="1" s="1"/>
  <c r="AC632" i="1" s="1"/>
  <c r="D260" i="1"/>
  <c r="K656" i="1" s="1"/>
  <c r="L656" i="1" s="1"/>
  <c r="M656" i="1" s="1"/>
  <c r="P656" i="1" s="1"/>
  <c r="Q656" i="1" s="1"/>
  <c r="R656" i="1" s="1"/>
  <c r="D48" i="1"/>
  <c r="A444" i="1" s="1"/>
  <c r="B444" i="1" s="1"/>
  <c r="C444" i="1" s="1"/>
  <c r="F444" i="1" s="1"/>
  <c r="G444" i="1" s="1"/>
  <c r="H444" i="1" s="1"/>
  <c r="D196" i="1"/>
  <c r="A592" i="1" s="1"/>
  <c r="B592" i="1" s="1"/>
  <c r="C592" i="1" s="1"/>
  <c r="F592" i="1" s="1"/>
  <c r="G592" i="1" s="1"/>
  <c r="H592" i="1" s="1"/>
  <c r="D140" i="1"/>
  <c r="K536" i="1" s="1"/>
  <c r="L536" i="1" s="1"/>
  <c r="M536" i="1" s="1"/>
  <c r="P536" i="1" s="1"/>
  <c r="Q536" i="1" s="1"/>
  <c r="R536" i="1" s="1"/>
  <c r="D30" i="1"/>
  <c r="A426" i="1" s="1"/>
  <c r="B426" i="1" s="1"/>
  <c r="C426" i="1" s="1"/>
  <c r="F426" i="1" s="1"/>
  <c r="G426" i="1" s="1"/>
  <c r="H426" i="1" s="1"/>
  <c r="D213" i="1"/>
  <c r="K609" i="1" s="1"/>
  <c r="L609" i="1" s="1"/>
  <c r="M609" i="1" s="1"/>
  <c r="P609" i="1" s="1"/>
  <c r="Q609" i="1" s="1"/>
  <c r="R609" i="1" s="1"/>
  <c r="D267" i="1"/>
  <c r="U663" i="1" s="1"/>
  <c r="V663" i="1" s="1"/>
  <c r="W663" i="1" s="1"/>
  <c r="Z663" i="1" s="1"/>
  <c r="AA663" i="1" s="1"/>
  <c r="AB663" i="1" s="1"/>
  <c r="AC663" i="1" s="1"/>
  <c r="D131" i="1"/>
  <c r="A527" i="1" s="1"/>
  <c r="B527" i="1" s="1"/>
  <c r="C527" i="1" s="1"/>
  <c r="F527" i="1" s="1"/>
  <c r="G527" i="1" s="1"/>
  <c r="H527" i="1" s="1"/>
  <c r="D85" i="1"/>
  <c r="A481" i="1" s="1"/>
  <c r="B481" i="1" s="1"/>
  <c r="D19" i="1"/>
  <c r="K415" i="1" s="1"/>
  <c r="L415" i="1" s="1"/>
  <c r="M415" i="1" s="1"/>
  <c r="P415" i="1" s="1"/>
  <c r="Q415" i="1" s="1"/>
  <c r="R415" i="1" s="1"/>
  <c r="D193" i="1"/>
  <c r="K589" i="1" s="1"/>
  <c r="L589" i="1" s="1"/>
  <c r="M589" i="1" s="1"/>
  <c r="P589" i="1" s="1"/>
  <c r="Q589" i="1" s="1"/>
  <c r="R589" i="1" s="1"/>
  <c r="D190" i="1"/>
  <c r="U586" i="1" s="1"/>
  <c r="V586" i="1" s="1"/>
  <c r="W586" i="1" s="1"/>
  <c r="Z586" i="1" s="1"/>
  <c r="AA586" i="1" s="1"/>
  <c r="AB586" i="1" s="1"/>
  <c r="AC586" i="1" s="1"/>
  <c r="D268" i="1"/>
  <c r="A664" i="1" s="1"/>
  <c r="B664" i="1" s="1"/>
  <c r="C664" i="1" s="1"/>
  <c r="F664" i="1" s="1"/>
  <c r="G664" i="1" s="1"/>
  <c r="H664" i="1" s="1"/>
  <c r="D165" i="1"/>
  <c r="A561" i="1" s="1"/>
  <c r="B561" i="1" s="1"/>
  <c r="D168" i="1"/>
  <c r="K564" i="1" s="1"/>
  <c r="L564" i="1" s="1"/>
  <c r="M564" i="1" s="1"/>
  <c r="P564" i="1" s="1"/>
  <c r="Q564" i="1" s="1"/>
  <c r="R564" i="1" s="1"/>
  <c r="D113" i="1"/>
  <c r="K509" i="1" s="1"/>
  <c r="L509" i="1" s="1"/>
  <c r="M509" i="1" s="1"/>
  <c r="P509" i="1" s="1"/>
  <c r="Q509" i="1" s="1"/>
  <c r="R509" i="1" s="1"/>
  <c r="D101" i="1"/>
  <c r="K497" i="1" s="1"/>
  <c r="L497" i="1" s="1"/>
  <c r="M497" i="1" s="1"/>
  <c r="P497" i="1" s="1"/>
  <c r="Q497" i="1" s="1"/>
  <c r="R497" i="1" s="1"/>
  <c r="D235" i="1"/>
  <c r="U631" i="1" s="1"/>
  <c r="V631" i="1" s="1"/>
  <c r="W631" i="1" s="1"/>
  <c r="Z631" i="1" s="1"/>
  <c r="AA631" i="1" s="1"/>
  <c r="AB631" i="1" s="1"/>
  <c r="AC631" i="1" s="1"/>
  <c r="D294" i="1"/>
  <c r="U690" i="1" s="1"/>
  <c r="V690" i="1" s="1"/>
  <c r="W690" i="1" s="1"/>
  <c r="Z690" i="1" s="1"/>
  <c r="AA690" i="1" s="1"/>
  <c r="AB690" i="1" s="1"/>
  <c r="AC690" i="1" s="1"/>
  <c r="E257" i="1"/>
  <c r="E71" i="1"/>
  <c r="E9" i="1"/>
  <c r="E201" i="1"/>
  <c r="E22" i="1"/>
  <c r="D18" i="1"/>
  <c r="A414" i="1" s="1"/>
  <c r="B414" i="1" s="1"/>
  <c r="C414" i="1" s="1"/>
  <c r="F414" i="1" s="1"/>
  <c r="G414" i="1" s="1"/>
  <c r="H414" i="1" s="1"/>
  <c r="D40" i="1"/>
  <c r="U436" i="1" s="1"/>
  <c r="V436" i="1" s="1"/>
  <c r="W436" i="1" s="1"/>
  <c r="Z436" i="1" s="1"/>
  <c r="AA436" i="1" s="1"/>
  <c r="AB436" i="1" s="1"/>
  <c r="AC436" i="1" s="1"/>
  <c r="D33" i="1"/>
  <c r="K429" i="1" s="1"/>
  <c r="L429" i="1" s="1"/>
  <c r="M429" i="1" s="1"/>
  <c r="P429" i="1" s="1"/>
  <c r="Q429" i="1" s="1"/>
  <c r="R429" i="1" s="1"/>
  <c r="D116" i="1"/>
  <c r="A512" i="1" s="1"/>
  <c r="B512" i="1" s="1"/>
  <c r="C512" i="1" s="1"/>
  <c r="F512" i="1" s="1"/>
  <c r="G512" i="1" s="1"/>
  <c r="H512" i="1" s="1"/>
  <c r="D28" i="1"/>
  <c r="U424" i="1" s="1"/>
  <c r="V424" i="1" s="1"/>
  <c r="W424" i="1" s="1"/>
  <c r="Z424" i="1" s="1"/>
  <c r="AA424" i="1" s="1"/>
  <c r="AB424" i="1" s="1"/>
  <c r="AC424" i="1" s="1"/>
  <c r="D6" i="1"/>
  <c r="U402" i="1" s="1"/>
  <c r="V402" i="1" s="1"/>
  <c r="W402" i="1" s="1"/>
  <c r="Z402" i="1" s="1"/>
  <c r="AA402" i="1" s="1"/>
  <c r="AB402" i="1" s="1"/>
  <c r="AC402" i="1" s="1"/>
  <c r="D15" i="1"/>
  <c r="U411" i="1" s="1"/>
  <c r="V411" i="1" s="1"/>
  <c r="W411" i="1" s="1"/>
  <c r="Z411" i="1" s="1"/>
  <c r="AA411" i="1" s="1"/>
  <c r="AB411" i="1" s="1"/>
  <c r="AC411" i="1" s="1"/>
  <c r="D181" i="1"/>
  <c r="A577" i="1" s="1"/>
  <c r="B577" i="1" s="1"/>
  <c r="D59" i="1"/>
  <c r="U455" i="1" s="1"/>
  <c r="V455" i="1" s="1"/>
  <c r="W455" i="1" s="1"/>
  <c r="Z455" i="1" s="1"/>
  <c r="AA455" i="1" s="1"/>
  <c r="AB455" i="1" s="1"/>
  <c r="AC455" i="1" s="1"/>
  <c r="D57" i="1"/>
  <c r="K453" i="1" s="1"/>
  <c r="L453" i="1" s="1"/>
  <c r="M453" i="1" s="1"/>
  <c r="P453" i="1" s="1"/>
  <c r="Q453" i="1" s="1"/>
  <c r="R453" i="1" s="1"/>
  <c r="D288" i="1"/>
  <c r="K684" i="1" s="1"/>
  <c r="L684" i="1" s="1"/>
  <c r="M684" i="1" s="1"/>
  <c r="P684" i="1" s="1"/>
  <c r="Q684" i="1" s="1"/>
  <c r="R684" i="1" s="1"/>
  <c r="D21" i="1"/>
  <c r="A417" i="1" s="1"/>
  <c r="B417" i="1" s="1"/>
  <c r="D253" i="1"/>
  <c r="A649" i="1" s="1"/>
  <c r="B649" i="1" s="1"/>
  <c r="D61" i="1"/>
  <c r="K457" i="1" s="1"/>
  <c r="L457" i="1" s="1"/>
  <c r="M457" i="1" s="1"/>
  <c r="P457" i="1" s="1"/>
  <c r="Q457" i="1" s="1"/>
  <c r="R457" i="1" s="1"/>
  <c r="D26" i="1"/>
  <c r="U422" i="1" s="1"/>
  <c r="V422" i="1" s="1"/>
  <c r="W422" i="1" s="1"/>
  <c r="Z422" i="1" s="1"/>
  <c r="AA422" i="1" s="1"/>
  <c r="AB422" i="1" s="1"/>
  <c r="AC422" i="1" s="1"/>
  <c r="D123" i="1"/>
  <c r="A519" i="1" s="1"/>
  <c r="B519" i="1" s="1"/>
  <c r="C519" i="1" s="1"/>
  <c r="F519" i="1" s="1"/>
  <c r="G519" i="1" s="1"/>
  <c r="H519" i="1" s="1"/>
  <c r="D160" i="1"/>
  <c r="U556" i="1" s="1"/>
  <c r="V556" i="1" s="1"/>
  <c r="W556" i="1" s="1"/>
  <c r="Z556" i="1" s="1"/>
  <c r="AA556" i="1" s="1"/>
  <c r="AB556" i="1" s="1"/>
  <c r="AC556" i="1" s="1"/>
  <c r="D286" i="1"/>
  <c r="K682" i="1" s="1"/>
  <c r="L682" i="1" s="1"/>
  <c r="M682" i="1" s="1"/>
  <c r="P682" i="1" s="1"/>
  <c r="Q682" i="1" s="1"/>
  <c r="R682" i="1" s="1"/>
  <c r="D233" i="1"/>
  <c r="A629" i="1" s="1"/>
  <c r="B629" i="1" s="1"/>
  <c r="D156" i="1"/>
  <c r="K552" i="1" s="1"/>
  <c r="L552" i="1" s="1"/>
  <c r="M552" i="1" s="1"/>
  <c r="P552" i="1" s="1"/>
  <c r="Q552" i="1" s="1"/>
  <c r="R552" i="1" s="1"/>
  <c r="D50" i="1"/>
  <c r="K446" i="1" s="1"/>
  <c r="L446" i="1" s="1"/>
  <c r="M446" i="1" s="1"/>
  <c r="P446" i="1" s="1"/>
  <c r="Q446" i="1" s="1"/>
  <c r="R446" i="1" s="1"/>
  <c r="D227" i="1"/>
  <c r="U623" i="1" s="1"/>
  <c r="V623" i="1" s="1"/>
  <c r="W623" i="1" s="1"/>
  <c r="Z623" i="1" s="1"/>
  <c r="AA623" i="1" s="1"/>
  <c r="AB623" i="1" s="1"/>
  <c r="AC623" i="1" s="1"/>
  <c r="D8" i="1"/>
  <c r="U404" i="1" s="1"/>
  <c r="V404" i="1" s="1"/>
  <c r="W404" i="1" s="1"/>
  <c r="Z404" i="1" s="1"/>
  <c r="AA404" i="1" s="1"/>
  <c r="AB404" i="1" s="1"/>
  <c r="AC404" i="1" s="1"/>
  <c r="D154" i="1"/>
  <c r="K550" i="1" s="1"/>
  <c r="L550" i="1" s="1"/>
  <c r="M550" i="1" s="1"/>
  <c r="P550" i="1" s="1"/>
  <c r="Q550" i="1" s="1"/>
  <c r="R550" i="1" s="1"/>
  <c r="D183" i="1"/>
  <c r="K579" i="1" s="1"/>
  <c r="L579" i="1" s="1"/>
  <c r="M579" i="1" s="1"/>
  <c r="P579" i="1" s="1"/>
  <c r="Q579" i="1" s="1"/>
  <c r="R579" i="1" s="1"/>
  <c r="D159" i="1"/>
  <c r="U555" i="1" s="1"/>
  <c r="V555" i="1" s="1"/>
  <c r="W555" i="1" s="1"/>
  <c r="Z555" i="1" s="1"/>
  <c r="AA555" i="1" s="1"/>
  <c r="AB555" i="1" s="1"/>
  <c r="AC555" i="1" s="1"/>
  <c r="D182" i="1"/>
  <c r="K578" i="1" s="1"/>
  <c r="L578" i="1" s="1"/>
  <c r="M578" i="1" s="1"/>
  <c r="P578" i="1" s="1"/>
  <c r="Q578" i="1" s="1"/>
  <c r="R578" i="1" s="1"/>
  <c r="D215" i="1"/>
  <c r="K611" i="1" s="1"/>
  <c r="L611" i="1" s="1"/>
  <c r="M611" i="1" s="1"/>
  <c r="P611" i="1" s="1"/>
  <c r="Q611" i="1" s="1"/>
  <c r="R611" i="1" s="1"/>
  <c r="D265" i="1"/>
  <c r="K661" i="1" s="1"/>
  <c r="L661" i="1" s="1"/>
  <c r="M661" i="1" s="1"/>
  <c r="P661" i="1" s="1"/>
  <c r="Q661" i="1" s="1"/>
  <c r="R661" i="1" s="1"/>
  <c r="D44" i="1"/>
  <c r="A440" i="1" s="1"/>
  <c r="B440" i="1" s="1"/>
  <c r="C440" i="1" s="1"/>
  <c r="F440" i="1" s="1"/>
  <c r="G440" i="1" s="1"/>
  <c r="H440" i="1" s="1"/>
  <c r="D96" i="1"/>
  <c r="U492" i="1" s="1"/>
  <c r="V492" i="1" s="1"/>
  <c r="W492" i="1" s="1"/>
  <c r="Z492" i="1" s="1"/>
  <c r="AA492" i="1" s="1"/>
  <c r="AB492" i="1" s="1"/>
  <c r="AC492" i="1" s="1"/>
  <c r="D62" i="1"/>
  <c r="K458" i="1" s="1"/>
  <c r="L458" i="1" s="1"/>
  <c r="M458" i="1" s="1"/>
  <c r="P458" i="1" s="1"/>
  <c r="Q458" i="1" s="1"/>
  <c r="R458" i="1" s="1"/>
  <c r="E23" i="1"/>
  <c r="E50" i="1"/>
  <c r="E281" i="1"/>
  <c r="E211" i="1"/>
  <c r="E251" i="1"/>
  <c r="E215" i="1"/>
  <c r="E275" i="1"/>
  <c r="E18" i="1"/>
  <c r="E196" i="1"/>
  <c r="E25" i="1"/>
  <c r="E287" i="1"/>
  <c r="E49" i="1"/>
  <c r="E81" i="1"/>
  <c r="E20" i="1"/>
  <c r="E80" i="1"/>
  <c r="E27" i="1"/>
  <c r="E276" i="1"/>
  <c r="E222" i="1"/>
  <c r="E159" i="1"/>
  <c r="E145" i="1"/>
  <c r="E93" i="1"/>
  <c r="E36" i="1"/>
  <c r="E266" i="1"/>
  <c r="E167" i="1"/>
  <c r="E134" i="1"/>
  <c r="E255" i="1"/>
  <c r="E68" i="1"/>
  <c r="E64" i="1"/>
  <c r="E238" i="1"/>
  <c r="E271" i="1"/>
  <c r="E10" i="1"/>
  <c r="E85" i="1"/>
  <c r="E194" i="1"/>
  <c r="E43" i="1"/>
  <c r="E82" i="1"/>
  <c r="E61" i="1"/>
  <c r="E184" i="1"/>
  <c r="E259" i="1"/>
  <c r="E126" i="1"/>
  <c r="D115" i="1"/>
  <c r="K511" i="1" s="1"/>
  <c r="L511" i="1" s="1"/>
  <c r="M511" i="1" s="1"/>
  <c r="P511" i="1" s="1"/>
  <c r="Q511" i="1" s="1"/>
  <c r="R511" i="1" s="1"/>
  <c r="D45" i="1"/>
  <c r="K441" i="1" s="1"/>
  <c r="L441" i="1" s="1"/>
  <c r="M441" i="1" s="1"/>
  <c r="P441" i="1" s="1"/>
  <c r="Q441" i="1" s="1"/>
  <c r="R441" i="1" s="1"/>
  <c r="D133" i="1"/>
  <c r="A529" i="1" s="1"/>
  <c r="B529" i="1" s="1"/>
  <c r="D90" i="1"/>
  <c r="K486" i="1" s="1"/>
  <c r="L486" i="1" s="1"/>
  <c r="M486" i="1" s="1"/>
  <c r="P486" i="1" s="1"/>
  <c r="Q486" i="1" s="1"/>
  <c r="R486" i="1" s="1"/>
  <c r="D147" i="1"/>
  <c r="A543" i="1" s="1"/>
  <c r="B543" i="1" s="1"/>
  <c r="C543" i="1" s="1"/>
  <c r="F543" i="1" s="1"/>
  <c r="G543" i="1" s="1"/>
  <c r="H543" i="1" s="1"/>
  <c r="D127" i="1"/>
  <c r="K523" i="1" s="1"/>
  <c r="L523" i="1" s="1"/>
  <c r="M523" i="1" s="1"/>
  <c r="P523" i="1" s="1"/>
  <c r="Q523" i="1" s="1"/>
  <c r="R523" i="1" s="1"/>
  <c r="D223" i="1"/>
  <c r="K619" i="1" s="1"/>
  <c r="L619" i="1" s="1"/>
  <c r="M619" i="1" s="1"/>
  <c r="P619" i="1" s="1"/>
  <c r="Q619" i="1" s="1"/>
  <c r="R619" i="1" s="1"/>
  <c r="D109" i="1"/>
  <c r="A505" i="1" s="1"/>
  <c r="B505" i="1" s="1"/>
  <c r="D117" i="1"/>
  <c r="K513" i="1" s="1"/>
  <c r="L513" i="1" s="1"/>
  <c r="M513" i="1" s="1"/>
  <c r="P513" i="1" s="1"/>
  <c r="Q513" i="1" s="1"/>
  <c r="R513" i="1" s="1"/>
  <c r="D97" i="1"/>
  <c r="K493" i="1" s="1"/>
  <c r="L493" i="1" s="1"/>
  <c r="M493" i="1" s="1"/>
  <c r="P493" i="1" s="1"/>
  <c r="Q493" i="1" s="1"/>
  <c r="R493" i="1" s="1"/>
  <c r="I97" i="1" s="1"/>
  <c r="D58" i="1"/>
  <c r="A454" i="1" s="1"/>
  <c r="B454" i="1" s="1"/>
  <c r="C454" i="1" s="1"/>
  <c r="F454" i="1" s="1"/>
  <c r="G454" i="1" s="1"/>
  <c r="H454" i="1" s="1"/>
  <c r="D179" i="1"/>
  <c r="U575" i="1" s="1"/>
  <c r="V575" i="1" s="1"/>
  <c r="W575" i="1" s="1"/>
  <c r="Z575" i="1" s="1"/>
  <c r="AA575" i="1" s="1"/>
  <c r="AB575" i="1" s="1"/>
  <c r="AC575" i="1" s="1"/>
  <c r="D105" i="1"/>
  <c r="K501" i="1" s="1"/>
  <c r="L501" i="1" s="1"/>
  <c r="M501" i="1" s="1"/>
  <c r="P501" i="1" s="1"/>
  <c r="Q501" i="1" s="1"/>
  <c r="R501" i="1" s="1"/>
  <c r="D278" i="1"/>
  <c r="A674" i="1" s="1"/>
  <c r="B674" i="1" s="1"/>
  <c r="C674" i="1" s="1"/>
  <c r="F674" i="1" s="1"/>
  <c r="G674" i="1" s="1"/>
  <c r="H674" i="1" s="1"/>
  <c r="D289" i="1"/>
  <c r="K685" i="1" s="1"/>
  <c r="L685" i="1" s="1"/>
  <c r="M685" i="1" s="1"/>
  <c r="P685" i="1" s="1"/>
  <c r="Q685" i="1" s="1"/>
  <c r="R685" i="1" s="1"/>
  <c r="D60" i="1"/>
  <c r="K456" i="1" s="1"/>
  <c r="L456" i="1" s="1"/>
  <c r="M456" i="1" s="1"/>
  <c r="P456" i="1" s="1"/>
  <c r="Q456" i="1" s="1"/>
  <c r="R456" i="1" s="1"/>
  <c r="D32" i="1"/>
  <c r="K428" i="1" s="1"/>
  <c r="L428" i="1" s="1"/>
  <c r="M428" i="1" s="1"/>
  <c r="P428" i="1" s="1"/>
  <c r="Q428" i="1" s="1"/>
  <c r="R428" i="1" s="1"/>
  <c r="I32" i="1" s="1"/>
  <c r="D252" i="1"/>
  <c r="A648" i="1" s="1"/>
  <c r="B648" i="1" s="1"/>
  <c r="C648" i="1" s="1"/>
  <c r="F648" i="1" s="1"/>
  <c r="G648" i="1" s="1"/>
  <c r="H648" i="1" s="1"/>
  <c r="D68" i="1"/>
  <c r="A464" i="1" s="1"/>
  <c r="B464" i="1" s="1"/>
  <c r="C464" i="1" s="1"/>
  <c r="F464" i="1" s="1"/>
  <c r="G464" i="1" s="1"/>
  <c r="H464" i="1" s="1"/>
  <c r="D277" i="1"/>
  <c r="A673" i="1" s="1"/>
  <c r="B673" i="1" s="1"/>
  <c r="D34" i="1"/>
  <c r="U430" i="1" s="1"/>
  <c r="V430" i="1" s="1"/>
  <c r="W430" i="1" s="1"/>
  <c r="Z430" i="1" s="1"/>
  <c r="AA430" i="1" s="1"/>
  <c r="AB430" i="1" s="1"/>
  <c r="AC430" i="1" s="1"/>
  <c r="D155" i="1"/>
  <c r="U551" i="1" s="1"/>
  <c r="V551" i="1" s="1"/>
  <c r="W551" i="1" s="1"/>
  <c r="Z551" i="1" s="1"/>
  <c r="AA551" i="1" s="1"/>
  <c r="AB551" i="1" s="1"/>
  <c r="AC551" i="1" s="1"/>
  <c r="D153" i="1"/>
  <c r="A549" i="1" s="1"/>
  <c r="B549" i="1" s="1"/>
  <c r="D146" i="1"/>
  <c r="K542" i="1" s="1"/>
  <c r="L542" i="1" s="1"/>
  <c r="M542" i="1" s="1"/>
  <c r="P542" i="1" s="1"/>
  <c r="Q542" i="1" s="1"/>
  <c r="R542" i="1" s="1"/>
  <c r="D25" i="1"/>
  <c r="A421" i="1" s="1"/>
  <c r="B421" i="1" s="1"/>
  <c r="D56" i="1"/>
  <c r="A452" i="1" s="1"/>
  <c r="B452" i="1" s="1"/>
  <c r="C452" i="1" s="1"/>
  <c r="F452" i="1" s="1"/>
  <c r="G452" i="1" s="1"/>
  <c r="H452" i="1" s="1"/>
  <c r="D247" i="1"/>
  <c r="U643" i="1" s="1"/>
  <c r="V643" i="1" s="1"/>
  <c r="W643" i="1" s="1"/>
  <c r="Z643" i="1" s="1"/>
  <c r="AA643" i="1" s="1"/>
  <c r="AB643" i="1" s="1"/>
  <c r="AC643" i="1" s="1"/>
  <c r="D189" i="1"/>
  <c r="A585" i="1" s="1"/>
  <c r="B585" i="1" s="1"/>
  <c r="D163" i="1"/>
  <c r="A559" i="1" s="1"/>
  <c r="B559" i="1" s="1"/>
  <c r="C559" i="1" s="1"/>
  <c r="F559" i="1" s="1"/>
  <c r="G559" i="1" s="1"/>
  <c r="H559" i="1" s="1"/>
  <c r="U432" i="1"/>
  <c r="V432" i="1" s="1"/>
  <c r="W432" i="1" s="1"/>
  <c r="Z432" i="1" s="1"/>
  <c r="AA432" i="1" s="1"/>
  <c r="AB432" i="1" s="1"/>
  <c r="AC432" i="1" s="1"/>
  <c r="A432" i="1"/>
  <c r="B432" i="1" s="1"/>
  <c r="C432" i="1" s="1"/>
  <c r="F432" i="1" s="1"/>
  <c r="G432" i="1" s="1"/>
  <c r="H432" i="1" s="1"/>
  <c r="I432" i="1" s="1"/>
  <c r="K432" i="1"/>
  <c r="L432" i="1" s="1"/>
  <c r="M432" i="1" s="1"/>
  <c r="P432" i="1" s="1"/>
  <c r="Q432" i="1" s="1"/>
  <c r="R432" i="1" s="1"/>
  <c r="S432" i="1" s="1"/>
  <c r="A590" i="1"/>
  <c r="B590" i="1" s="1"/>
  <c r="C590" i="1" s="1"/>
  <c r="F590" i="1" s="1"/>
  <c r="G590" i="1" s="1"/>
  <c r="H590" i="1" s="1"/>
  <c r="U590" i="1"/>
  <c r="V590" i="1" s="1"/>
  <c r="W590" i="1" s="1"/>
  <c r="Z590" i="1" s="1"/>
  <c r="AA590" i="1" s="1"/>
  <c r="AB590" i="1" s="1"/>
  <c r="AC590" i="1" s="1"/>
  <c r="K590" i="1"/>
  <c r="L590" i="1" s="1"/>
  <c r="M590" i="1" s="1"/>
  <c r="P590" i="1" s="1"/>
  <c r="Q590" i="1" s="1"/>
  <c r="R590" i="1" s="1"/>
  <c r="D114" i="1"/>
  <c r="U510" i="1" s="1"/>
  <c r="V510" i="1" s="1"/>
  <c r="W510" i="1" s="1"/>
  <c r="Z510" i="1" s="1"/>
  <c r="AA510" i="1" s="1"/>
  <c r="AB510" i="1" s="1"/>
  <c r="AC510" i="1" s="1"/>
  <c r="D31" i="1"/>
  <c r="A427" i="1" s="1"/>
  <c r="B427" i="1" s="1"/>
  <c r="C427" i="1" s="1"/>
  <c r="F427" i="1" s="1"/>
  <c r="G427" i="1" s="1"/>
  <c r="H427" i="1" s="1"/>
  <c r="D209" i="1"/>
  <c r="A605" i="1" s="1"/>
  <c r="B605" i="1" s="1"/>
  <c r="D208" i="1"/>
  <c r="A604" i="1" s="1"/>
  <c r="B604" i="1" s="1"/>
  <c r="C604" i="1" s="1"/>
  <c r="F604" i="1" s="1"/>
  <c r="G604" i="1" s="1"/>
  <c r="H604" i="1" s="1"/>
  <c r="D67" i="1"/>
  <c r="U463" i="1" s="1"/>
  <c r="V463" i="1" s="1"/>
  <c r="W463" i="1" s="1"/>
  <c r="Z463" i="1" s="1"/>
  <c r="AA463" i="1" s="1"/>
  <c r="AB463" i="1" s="1"/>
  <c r="AC463" i="1" s="1"/>
  <c r="D221" i="1"/>
  <c r="A617" i="1" s="1"/>
  <c r="B617" i="1" s="1"/>
  <c r="D272" i="1"/>
  <c r="A668" i="1" s="1"/>
  <c r="B668" i="1" s="1"/>
  <c r="C668" i="1" s="1"/>
  <c r="F668" i="1" s="1"/>
  <c r="G668" i="1" s="1"/>
  <c r="H668" i="1" s="1"/>
  <c r="D202" i="1"/>
  <c r="K598" i="1" s="1"/>
  <c r="L598" i="1" s="1"/>
  <c r="M598" i="1" s="1"/>
  <c r="P598" i="1" s="1"/>
  <c r="Q598" i="1" s="1"/>
  <c r="R598" i="1" s="1"/>
  <c r="D47" i="1"/>
  <c r="K443" i="1" s="1"/>
  <c r="L443" i="1" s="1"/>
  <c r="M443" i="1" s="1"/>
  <c r="P443" i="1" s="1"/>
  <c r="Q443" i="1" s="1"/>
  <c r="R443" i="1" s="1"/>
  <c r="D204" i="1"/>
  <c r="K600" i="1" s="1"/>
  <c r="L600" i="1" s="1"/>
  <c r="M600" i="1" s="1"/>
  <c r="P600" i="1" s="1"/>
  <c r="Q600" i="1" s="1"/>
  <c r="R600" i="1" s="1"/>
  <c r="D111" i="1"/>
  <c r="U507" i="1" s="1"/>
  <c r="V507" i="1" s="1"/>
  <c r="W507" i="1" s="1"/>
  <c r="Z507" i="1" s="1"/>
  <c r="AA507" i="1" s="1"/>
  <c r="AB507" i="1" s="1"/>
  <c r="AC507" i="1" s="1"/>
  <c r="D234" i="1"/>
  <c r="U630" i="1" s="1"/>
  <c r="V630" i="1" s="1"/>
  <c r="W630" i="1" s="1"/>
  <c r="Z630" i="1" s="1"/>
  <c r="AA630" i="1" s="1"/>
  <c r="AB630" i="1" s="1"/>
  <c r="AC630" i="1" s="1"/>
  <c r="D134" i="1"/>
  <c r="K530" i="1" s="1"/>
  <c r="L530" i="1" s="1"/>
  <c r="M530" i="1" s="1"/>
  <c r="P530" i="1" s="1"/>
  <c r="Q530" i="1" s="1"/>
  <c r="R530" i="1" s="1"/>
  <c r="D237" i="1"/>
  <c r="K633" i="1" s="1"/>
  <c r="L633" i="1" s="1"/>
  <c r="M633" i="1" s="1"/>
  <c r="P633" i="1" s="1"/>
  <c r="Q633" i="1" s="1"/>
  <c r="R633" i="1" s="1"/>
  <c r="D20" i="1"/>
  <c r="K416" i="1" s="1"/>
  <c r="L416" i="1" s="1"/>
  <c r="M416" i="1" s="1"/>
  <c r="P416" i="1" s="1"/>
  <c r="Q416" i="1" s="1"/>
  <c r="R416" i="1" s="1"/>
  <c r="D143" i="1"/>
  <c r="K539" i="1" s="1"/>
  <c r="L539" i="1" s="1"/>
  <c r="M539" i="1" s="1"/>
  <c r="P539" i="1" s="1"/>
  <c r="Q539" i="1" s="1"/>
  <c r="R539" i="1" s="1"/>
  <c r="D55" i="1"/>
  <c r="U451" i="1" s="1"/>
  <c r="V451" i="1" s="1"/>
  <c r="W451" i="1" s="1"/>
  <c r="Z451" i="1" s="1"/>
  <c r="AA451" i="1" s="1"/>
  <c r="AB451" i="1" s="1"/>
  <c r="AC451" i="1" s="1"/>
  <c r="D281" i="1"/>
  <c r="A677" i="1" s="1"/>
  <c r="B677" i="1" s="1"/>
  <c r="D9" i="1"/>
  <c r="K405" i="1" s="1"/>
  <c r="L405" i="1" s="1"/>
  <c r="M405" i="1" s="1"/>
  <c r="P405" i="1" s="1"/>
  <c r="Q405" i="1" s="1"/>
  <c r="R405" i="1" s="1"/>
  <c r="D141" i="1"/>
  <c r="K537" i="1" s="1"/>
  <c r="L537" i="1" s="1"/>
  <c r="M537" i="1" s="1"/>
  <c r="P537" i="1" s="1"/>
  <c r="Q537" i="1" s="1"/>
  <c r="R537" i="1" s="1"/>
  <c r="D222" i="1"/>
  <c r="A618" i="1" s="1"/>
  <c r="B618" i="1" s="1"/>
  <c r="C618" i="1" s="1"/>
  <c r="F618" i="1" s="1"/>
  <c r="G618" i="1" s="1"/>
  <c r="H618" i="1" s="1"/>
  <c r="D164" i="1"/>
  <c r="K560" i="1" s="1"/>
  <c r="L560" i="1" s="1"/>
  <c r="M560" i="1" s="1"/>
  <c r="P560" i="1" s="1"/>
  <c r="Q560" i="1" s="1"/>
  <c r="R560" i="1" s="1"/>
  <c r="D211" i="1"/>
  <c r="A607" i="1" s="1"/>
  <c r="B607" i="1" s="1"/>
  <c r="C607" i="1" s="1"/>
  <c r="F607" i="1" s="1"/>
  <c r="G607" i="1" s="1"/>
  <c r="H607" i="1" s="1"/>
  <c r="D284" i="1"/>
  <c r="A680" i="1" s="1"/>
  <c r="B680" i="1" s="1"/>
  <c r="C680" i="1" s="1"/>
  <c r="F680" i="1" s="1"/>
  <c r="G680" i="1" s="1"/>
  <c r="H680" i="1" s="1"/>
  <c r="D99" i="1"/>
  <c r="U495" i="1" s="1"/>
  <c r="V495" i="1" s="1"/>
  <c r="W495" i="1" s="1"/>
  <c r="Z495" i="1" s="1"/>
  <c r="AA495" i="1" s="1"/>
  <c r="AB495" i="1" s="1"/>
  <c r="AC495" i="1" s="1"/>
  <c r="D53" i="1"/>
  <c r="A449" i="1" s="1"/>
  <c r="B449" i="1" s="1"/>
  <c r="D149" i="1"/>
  <c r="A545" i="1" s="1"/>
  <c r="B545" i="1" s="1"/>
  <c r="D264" i="1"/>
  <c r="U660" i="1" s="1"/>
  <c r="V660" i="1" s="1"/>
  <c r="W660" i="1" s="1"/>
  <c r="Z660" i="1" s="1"/>
  <c r="AA660" i="1" s="1"/>
  <c r="AB660" i="1" s="1"/>
  <c r="AC660" i="1" s="1"/>
  <c r="D108" i="1"/>
  <c r="K504" i="1" s="1"/>
  <c r="L504" i="1" s="1"/>
  <c r="M504" i="1" s="1"/>
  <c r="P504" i="1" s="1"/>
  <c r="Q504" i="1" s="1"/>
  <c r="R504" i="1" s="1"/>
  <c r="D157" i="1"/>
  <c r="K553" i="1" s="1"/>
  <c r="L553" i="1" s="1"/>
  <c r="M553" i="1" s="1"/>
  <c r="P553" i="1" s="1"/>
  <c r="Q553" i="1" s="1"/>
  <c r="R553" i="1" s="1"/>
  <c r="D251" i="1"/>
  <c r="U647" i="1" s="1"/>
  <c r="V647" i="1" s="1"/>
  <c r="W647" i="1" s="1"/>
  <c r="Z647" i="1" s="1"/>
  <c r="AA647" i="1" s="1"/>
  <c r="AB647" i="1" s="1"/>
  <c r="AC647" i="1" s="1"/>
  <c r="D217" i="1"/>
  <c r="A613" i="1" s="1"/>
  <c r="B613" i="1" s="1"/>
  <c r="D69" i="1"/>
  <c r="K465" i="1" s="1"/>
  <c r="L465" i="1" s="1"/>
  <c r="M465" i="1" s="1"/>
  <c r="P465" i="1" s="1"/>
  <c r="Q465" i="1" s="1"/>
  <c r="R465" i="1" s="1"/>
  <c r="D136" i="1"/>
  <c r="U532" i="1" s="1"/>
  <c r="V532" i="1" s="1"/>
  <c r="W532" i="1" s="1"/>
  <c r="Z532" i="1" s="1"/>
  <c r="AA532" i="1" s="1"/>
  <c r="AB532" i="1" s="1"/>
  <c r="AC532" i="1" s="1"/>
  <c r="K489" i="1"/>
  <c r="L489" i="1" s="1"/>
  <c r="M489" i="1" s="1"/>
  <c r="P489" i="1" s="1"/>
  <c r="Q489" i="1" s="1"/>
  <c r="R489" i="1" s="1"/>
  <c r="A489" i="1"/>
  <c r="B489" i="1" s="1"/>
  <c r="D121" i="1"/>
  <c r="A517" i="1" s="1"/>
  <c r="B517" i="1" s="1"/>
  <c r="D292" i="1"/>
  <c r="U688" i="1" s="1"/>
  <c r="V688" i="1" s="1"/>
  <c r="W688" i="1" s="1"/>
  <c r="Z688" i="1" s="1"/>
  <c r="AA688" i="1" s="1"/>
  <c r="AB688" i="1" s="1"/>
  <c r="AC688" i="1" s="1"/>
  <c r="D174" i="1"/>
  <c r="A570" i="1" s="1"/>
  <c r="B570" i="1" s="1"/>
  <c r="C570" i="1" s="1"/>
  <c r="F570" i="1" s="1"/>
  <c r="G570" i="1" s="1"/>
  <c r="H570" i="1" s="1"/>
  <c r="D259" i="1"/>
  <c r="K655" i="1" s="1"/>
  <c r="L655" i="1" s="1"/>
  <c r="M655" i="1" s="1"/>
  <c r="P655" i="1" s="1"/>
  <c r="Q655" i="1" s="1"/>
  <c r="R655" i="1" s="1"/>
  <c r="D243" i="1"/>
  <c r="U639" i="1" s="1"/>
  <c r="V639" i="1" s="1"/>
  <c r="W639" i="1" s="1"/>
  <c r="Z639" i="1" s="1"/>
  <c r="AA639" i="1" s="1"/>
  <c r="AB639" i="1" s="1"/>
  <c r="AC639" i="1" s="1"/>
  <c r="D73" i="1"/>
  <c r="K469" i="1" s="1"/>
  <c r="L469" i="1" s="1"/>
  <c r="M469" i="1" s="1"/>
  <c r="P469" i="1" s="1"/>
  <c r="Q469" i="1" s="1"/>
  <c r="R469" i="1" s="1"/>
  <c r="D7" i="1"/>
  <c r="A403" i="1" s="1"/>
  <c r="B403" i="1" s="1"/>
  <c r="C403" i="1" s="1"/>
  <c r="F403" i="1" s="1"/>
  <c r="G403" i="1" s="1"/>
  <c r="H403" i="1" s="1"/>
  <c r="D162" i="1"/>
  <c r="U558" i="1" s="1"/>
  <c r="V558" i="1" s="1"/>
  <c r="W558" i="1" s="1"/>
  <c r="Z558" i="1" s="1"/>
  <c r="AA558" i="1" s="1"/>
  <c r="AB558" i="1" s="1"/>
  <c r="AC558" i="1" s="1"/>
  <c r="D128" i="1"/>
  <c r="K524" i="1" s="1"/>
  <c r="L524" i="1" s="1"/>
  <c r="M524" i="1" s="1"/>
  <c r="P524" i="1" s="1"/>
  <c r="Q524" i="1" s="1"/>
  <c r="R524" i="1" s="1"/>
  <c r="D49" i="1"/>
  <c r="K445" i="1" s="1"/>
  <c r="L445" i="1" s="1"/>
  <c r="M445" i="1" s="1"/>
  <c r="P445" i="1" s="1"/>
  <c r="Q445" i="1" s="1"/>
  <c r="R445" i="1" s="1"/>
  <c r="D16" i="1"/>
  <c r="U412" i="1" s="1"/>
  <c r="V412" i="1" s="1"/>
  <c r="W412" i="1" s="1"/>
  <c r="Z412" i="1" s="1"/>
  <c r="AA412" i="1" s="1"/>
  <c r="AB412" i="1" s="1"/>
  <c r="AC412" i="1" s="1"/>
  <c r="D280" i="1"/>
  <c r="U676" i="1" s="1"/>
  <c r="V676" i="1" s="1"/>
  <c r="W676" i="1" s="1"/>
  <c r="Z676" i="1" s="1"/>
  <c r="AA676" i="1" s="1"/>
  <c r="AB676" i="1" s="1"/>
  <c r="AC676" i="1" s="1"/>
  <c r="E12" i="1"/>
  <c r="E152" i="1"/>
  <c r="E69" i="1"/>
  <c r="E286" i="1"/>
  <c r="E192" i="1"/>
  <c r="E113" i="1"/>
  <c r="E149" i="1"/>
  <c r="E6" i="1"/>
  <c r="E103" i="1"/>
  <c r="E209" i="1"/>
  <c r="E89" i="1"/>
  <c r="E87" i="1"/>
  <c r="E34" i="1"/>
  <c r="E125" i="1"/>
  <c r="E136" i="1"/>
  <c r="E63" i="1"/>
  <c r="E141" i="1"/>
  <c r="E175" i="1"/>
  <c r="E231" i="1"/>
  <c r="E169" i="1"/>
  <c r="E223" i="1"/>
  <c r="E191" i="1"/>
  <c r="E208" i="1"/>
  <c r="E249" i="1"/>
  <c r="E79" i="1"/>
  <c r="E165" i="1"/>
  <c r="E250" i="1"/>
  <c r="E246" i="1"/>
  <c r="E138" i="1"/>
  <c r="E122" i="1"/>
  <c r="E11" i="1"/>
  <c r="E62" i="1"/>
  <c r="E91" i="1"/>
  <c r="E283" i="1"/>
  <c r="E179" i="1"/>
  <c r="E163" i="1"/>
  <c r="E265" i="1"/>
  <c r="E96" i="1"/>
  <c r="E78" i="1"/>
  <c r="E111" i="1"/>
  <c r="E244" i="1"/>
  <c r="E207" i="1"/>
  <c r="E158" i="1"/>
  <c r="E8" i="1"/>
  <c r="E232" i="1"/>
  <c r="E198" i="1"/>
  <c r="E40" i="1"/>
  <c r="E154" i="1"/>
  <c r="E206" i="1"/>
  <c r="E164" i="1"/>
  <c r="E182" i="1"/>
  <c r="E253" i="1"/>
  <c r="E226" i="1"/>
  <c r="E203" i="1"/>
  <c r="E116" i="1"/>
  <c r="E41" i="1"/>
  <c r="E30" i="1"/>
  <c r="E181" i="1"/>
  <c r="E176" i="1"/>
  <c r="E99" i="1"/>
  <c r="E15" i="1"/>
  <c r="E235" i="1"/>
  <c r="E270" i="1"/>
  <c r="E133" i="1"/>
  <c r="E130" i="1"/>
  <c r="E239" i="1"/>
  <c r="E76" i="1"/>
  <c r="E254" i="1"/>
  <c r="E289" i="1"/>
  <c r="E117" i="1"/>
  <c r="E106" i="1"/>
  <c r="E202" i="1"/>
  <c r="E16" i="1"/>
  <c r="E137" i="1"/>
  <c r="E70" i="1"/>
  <c r="E214" i="1"/>
  <c r="E84" i="1"/>
  <c r="E279" i="1"/>
  <c r="E225" i="1"/>
  <c r="E35" i="1"/>
  <c r="E135" i="1"/>
  <c r="E210" i="1"/>
  <c r="E260" i="1"/>
  <c r="E112" i="1"/>
  <c r="E153" i="1"/>
  <c r="E146" i="1"/>
  <c r="E59" i="1"/>
  <c r="E195" i="1"/>
  <c r="E262" i="1"/>
  <c r="E139" i="1"/>
  <c r="E147" i="1"/>
  <c r="E187" i="1"/>
  <c r="E75" i="1"/>
  <c r="E60" i="1"/>
  <c r="E148" i="1"/>
  <c r="E224" i="1"/>
  <c r="E142" i="1"/>
  <c r="E121" i="1"/>
  <c r="E119" i="1"/>
  <c r="E292" i="1"/>
  <c r="E123" i="1"/>
  <c r="E204" i="1"/>
  <c r="E219" i="1"/>
  <c r="E110" i="1"/>
  <c r="E57" i="1"/>
  <c r="E74" i="1"/>
  <c r="E140" i="1"/>
  <c r="E151" i="1"/>
  <c r="E220" i="1"/>
  <c r="E221" i="1"/>
  <c r="E37" i="1"/>
  <c r="E45" i="1"/>
  <c r="E293" i="1"/>
  <c r="E53" i="1"/>
  <c r="E17" i="1"/>
  <c r="E115" i="1"/>
  <c r="E242" i="1"/>
  <c r="E241" i="1"/>
  <c r="E54" i="1"/>
  <c r="E150" i="1"/>
  <c r="E288" i="1"/>
  <c r="E39" i="1"/>
  <c r="E143" i="1"/>
  <c r="E190" i="1"/>
  <c r="E189" i="1"/>
  <c r="E33" i="1"/>
  <c r="E48" i="1"/>
  <c r="E108" i="1"/>
  <c r="E277" i="1"/>
  <c r="E92" i="1"/>
  <c r="E29" i="1"/>
  <c r="E240" i="1"/>
  <c r="E267" i="1"/>
  <c r="E94" i="1"/>
  <c r="E127" i="1"/>
  <c r="E272" i="1"/>
  <c r="E42" i="1"/>
  <c r="E263" i="1"/>
  <c r="E13" i="1"/>
  <c r="E66" i="1"/>
  <c r="E172" i="1"/>
  <c r="E105" i="1"/>
  <c r="E155" i="1"/>
  <c r="E230" i="1"/>
  <c r="E58" i="1"/>
  <c r="E101" i="1"/>
  <c r="E104" i="1"/>
  <c r="E83" i="1"/>
  <c r="E32" i="1"/>
  <c r="E248" i="1"/>
  <c r="E156" i="1"/>
  <c r="E256" i="1"/>
  <c r="E14" i="1"/>
  <c r="E217" i="1"/>
  <c r="E38" i="1"/>
  <c r="E273" i="1"/>
  <c r="E178" i="1"/>
  <c r="E24" i="1"/>
  <c r="E109" i="1"/>
  <c r="E228" i="1"/>
  <c r="E171" i="1"/>
  <c r="E162" i="1"/>
  <c r="E77" i="1"/>
  <c r="E90" i="1"/>
  <c r="E280" i="1"/>
  <c r="E168" i="1"/>
  <c r="E294" i="1"/>
  <c r="E129" i="1"/>
  <c r="E188" i="1"/>
  <c r="E157" i="1"/>
  <c r="E102" i="1"/>
  <c r="E227" i="1"/>
  <c r="E200" i="1"/>
  <c r="E124" i="1"/>
  <c r="E278" i="1"/>
  <c r="E95" i="1"/>
  <c r="E160" i="1"/>
  <c r="E245" i="1"/>
  <c r="E100" i="1"/>
  <c r="E290" i="1"/>
  <c r="E173" i="1"/>
  <c r="E233" i="1"/>
  <c r="E98" i="1"/>
  <c r="E86" i="1"/>
  <c r="E107" i="1"/>
  <c r="E285" i="1"/>
  <c r="E180" i="1"/>
  <c r="E56" i="1"/>
  <c r="E216" i="1"/>
  <c r="E28" i="1"/>
  <c r="E161" i="1"/>
  <c r="E213" i="1"/>
  <c r="E114" i="1"/>
  <c r="E67" i="1"/>
  <c r="E21" i="1"/>
  <c r="E268" i="1"/>
  <c r="E47" i="1"/>
  <c r="E199" i="1"/>
  <c r="E166" i="1"/>
  <c r="E52" i="1"/>
  <c r="E258" i="1"/>
  <c r="E120" i="1"/>
  <c r="E185" i="1"/>
  <c r="E46" i="1"/>
  <c r="E205" i="1"/>
  <c r="E197" i="1"/>
  <c r="E132" i="1"/>
  <c r="E291" i="1"/>
  <c r="E144" i="1"/>
  <c r="E252" i="1"/>
  <c r="E186" i="1"/>
  <c r="E174" i="1"/>
  <c r="E269" i="1"/>
  <c r="E183" i="1"/>
  <c r="E65" i="1"/>
  <c r="E19" i="1"/>
  <c r="E284" i="1"/>
  <c r="E26" i="1"/>
  <c r="E237" i="1"/>
  <c r="E234" i="1"/>
  <c r="E177" i="1"/>
  <c r="E7" i="1"/>
  <c r="E274" i="1"/>
  <c r="E261" i="1"/>
  <c r="E193" i="1"/>
  <c r="E264" i="1"/>
  <c r="E170" i="1"/>
  <c r="E88" i="1"/>
  <c r="E72" i="1"/>
  <c r="E247" i="1"/>
  <c r="E131" i="1"/>
  <c r="E218" i="1"/>
  <c r="E31" i="1"/>
  <c r="E229" i="1"/>
  <c r="E243" i="1"/>
  <c r="E44" i="1"/>
  <c r="E128" i="1"/>
  <c r="E236" i="1"/>
  <c r="E212" i="1"/>
  <c r="E97" i="1"/>
  <c r="E51" i="1"/>
  <c r="E73" i="1"/>
  <c r="E55" i="1"/>
  <c r="E118" i="1"/>
  <c r="A474" i="1"/>
  <c r="B474" i="1" s="1"/>
  <c r="C474" i="1" s="1"/>
  <c r="F474" i="1" s="1"/>
  <c r="G474" i="1" s="1"/>
  <c r="H474" i="1" s="1"/>
  <c r="K474" i="1"/>
  <c r="L474" i="1" s="1"/>
  <c r="M474" i="1" s="1"/>
  <c r="P474" i="1" s="1"/>
  <c r="Q474" i="1" s="1"/>
  <c r="R474" i="1" s="1"/>
  <c r="U474" i="1"/>
  <c r="V474" i="1" s="1"/>
  <c r="W474" i="1" s="1"/>
  <c r="Z474" i="1" s="1"/>
  <c r="AA474" i="1" s="1"/>
  <c r="AB474" i="1" s="1"/>
  <c r="AC474" i="1" s="1"/>
  <c r="U636" i="1"/>
  <c r="V636" i="1" s="1"/>
  <c r="W636" i="1" s="1"/>
  <c r="Z636" i="1" s="1"/>
  <c r="AA636" i="1" s="1"/>
  <c r="AB636" i="1" s="1"/>
  <c r="AC636" i="1" s="1"/>
  <c r="K636" i="1"/>
  <c r="L636" i="1" s="1"/>
  <c r="M636" i="1" s="1"/>
  <c r="P636" i="1" s="1"/>
  <c r="Q636" i="1" s="1"/>
  <c r="R636" i="1" s="1"/>
  <c r="A636" i="1"/>
  <c r="B636" i="1" s="1"/>
  <c r="C636" i="1" s="1"/>
  <c r="F636" i="1" s="1"/>
  <c r="G636" i="1" s="1"/>
  <c r="H636" i="1" s="1"/>
  <c r="U516" i="1"/>
  <c r="V516" i="1" s="1"/>
  <c r="W516" i="1" s="1"/>
  <c r="Z516" i="1" s="1"/>
  <c r="AA516" i="1" s="1"/>
  <c r="AB516" i="1" s="1"/>
  <c r="AC516" i="1" s="1"/>
  <c r="A516" i="1"/>
  <c r="B516" i="1" s="1"/>
  <c r="C516" i="1" s="1"/>
  <c r="F516" i="1" s="1"/>
  <c r="G516" i="1" s="1"/>
  <c r="H516" i="1" s="1"/>
  <c r="K516" i="1"/>
  <c r="L516" i="1" s="1"/>
  <c r="M516" i="1" s="1"/>
  <c r="P516" i="1" s="1"/>
  <c r="Q516" i="1" s="1"/>
  <c r="R516" i="1" s="1"/>
  <c r="K669" i="1"/>
  <c r="L669" i="1" s="1"/>
  <c r="M669" i="1" s="1"/>
  <c r="P669" i="1" s="1"/>
  <c r="Q669" i="1" s="1"/>
  <c r="R669" i="1" s="1"/>
  <c r="A669" i="1"/>
  <c r="B669" i="1" s="1"/>
  <c r="A574" i="1"/>
  <c r="B574" i="1" s="1"/>
  <c r="C574" i="1" s="1"/>
  <c r="F574" i="1" s="1"/>
  <c r="G574" i="1" s="1"/>
  <c r="H574" i="1" s="1"/>
  <c r="K574" i="1"/>
  <c r="L574" i="1" s="1"/>
  <c r="M574" i="1" s="1"/>
  <c r="P574" i="1" s="1"/>
  <c r="Q574" i="1" s="1"/>
  <c r="R574" i="1" s="1"/>
  <c r="U574" i="1"/>
  <c r="V574" i="1" s="1"/>
  <c r="W574" i="1" s="1"/>
  <c r="Z574" i="1" s="1"/>
  <c r="AA574" i="1" s="1"/>
  <c r="AB574" i="1" s="1"/>
  <c r="AC574" i="1" s="1"/>
  <c r="U470" i="1"/>
  <c r="V470" i="1" s="1"/>
  <c r="W470" i="1" s="1"/>
  <c r="Z470" i="1" s="1"/>
  <c r="AA470" i="1" s="1"/>
  <c r="AB470" i="1" s="1"/>
  <c r="AC470" i="1" s="1"/>
  <c r="A573" i="1"/>
  <c r="B573" i="1" s="1"/>
  <c r="K573" i="1"/>
  <c r="L573" i="1" s="1"/>
  <c r="M573" i="1" s="1"/>
  <c r="P573" i="1" s="1"/>
  <c r="Q573" i="1" s="1"/>
  <c r="R573" i="1" s="1"/>
  <c r="U622" i="1"/>
  <c r="V622" i="1" s="1"/>
  <c r="W622" i="1" s="1"/>
  <c r="Z622" i="1" s="1"/>
  <c r="AA622" i="1" s="1"/>
  <c r="AB622" i="1" s="1"/>
  <c r="AC622" i="1" s="1"/>
  <c r="K622" i="1"/>
  <c r="L622" i="1" s="1"/>
  <c r="M622" i="1" s="1"/>
  <c r="P622" i="1" s="1"/>
  <c r="Q622" i="1" s="1"/>
  <c r="R622" i="1" s="1"/>
  <c r="A622" i="1"/>
  <c r="B622" i="1" s="1"/>
  <c r="C622" i="1" s="1"/>
  <c r="F622" i="1" s="1"/>
  <c r="G622" i="1" s="1"/>
  <c r="H622" i="1" s="1"/>
  <c r="A407" i="1"/>
  <c r="B407" i="1" s="1"/>
  <c r="C407" i="1" s="1"/>
  <c r="F407" i="1" s="1"/>
  <c r="G407" i="1" s="1"/>
  <c r="H407" i="1" s="1"/>
  <c r="A581" i="1"/>
  <c r="B581" i="1" s="1"/>
  <c r="K581" i="1"/>
  <c r="L581" i="1" s="1"/>
  <c r="M581" i="1" s="1"/>
  <c r="P581" i="1" s="1"/>
  <c r="Q581" i="1" s="1"/>
  <c r="R581" i="1" s="1"/>
  <c r="A681" i="1"/>
  <c r="B681" i="1" s="1"/>
  <c r="K681" i="1"/>
  <c r="L681" i="1" s="1"/>
  <c r="M681" i="1" s="1"/>
  <c r="P681" i="1" s="1"/>
  <c r="Q681" i="1" s="1"/>
  <c r="R681" i="1" s="1"/>
  <c r="A438" i="1"/>
  <c r="B438" i="1" s="1"/>
  <c r="C438" i="1" s="1"/>
  <c r="F438" i="1" s="1"/>
  <c r="G438" i="1" s="1"/>
  <c r="H438" i="1" s="1"/>
  <c r="U438" i="1"/>
  <c r="V438" i="1" s="1"/>
  <c r="W438" i="1" s="1"/>
  <c r="Z438" i="1" s="1"/>
  <c r="AA438" i="1" s="1"/>
  <c r="AB438" i="1" s="1"/>
  <c r="AC438" i="1" s="1"/>
  <c r="K554" i="1"/>
  <c r="L554" i="1" s="1"/>
  <c r="M554" i="1" s="1"/>
  <c r="P554" i="1" s="1"/>
  <c r="Q554" i="1" s="1"/>
  <c r="R554" i="1" s="1"/>
  <c r="U554" i="1"/>
  <c r="V554" i="1" s="1"/>
  <c r="W554" i="1" s="1"/>
  <c r="Z554" i="1" s="1"/>
  <c r="AA554" i="1" s="1"/>
  <c r="AB554" i="1" s="1"/>
  <c r="AC554" i="1" s="1"/>
  <c r="A554" i="1"/>
  <c r="B554" i="1" s="1"/>
  <c r="C554" i="1" s="1"/>
  <c r="F554" i="1" s="1"/>
  <c r="G554" i="1" s="1"/>
  <c r="H554" i="1" s="1"/>
  <c r="K644" i="1"/>
  <c r="L644" i="1" s="1"/>
  <c r="M644" i="1" s="1"/>
  <c r="P644" i="1" s="1"/>
  <c r="Q644" i="1" s="1"/>
  <c r="R644" i="1" s="1"/>
  <c r="A644" i="1"/>
  <c r="B644" i="1" s="1"/>
  <c r="C644" i="1" s="1"/>
  <c r="F644" i="1" s="1"/>
  <c r="G644" i="1" s="1"/>
  <c r="H644" i="1" s="1"/>
  <c r="U644" i="1"/>
  <c r="V644" i="1" s="1"/>
  <c r="W644" i="1" s="1"/>
  <c r="Z644" i="1" s="1"/>
  <c r="AA644" i="1" s="1"/>
  <c r="AB644" i="1" s="1"/>
  <c r="AC644" i="1" s="1"/>
  <c r="A634" i="1"/>
  <c r="B634" i="1" s="1"/>
  <c r="C634" i="1" s="1"/>
  <c r="F634" i="1" s="1"/>
  <c r="G634" i="1" s="1"/>
  <c r="H634" i="1" s="1"/>
  <c r="K634" i="1"/>
  <c r="L634" i="1" s="1"/>
  <c r="M634" i="1" s="1"/>
  <c r="P634" i="1" s="1"/>
  <c r="Q634" i="1" s="1"/>
  <c r="R634" i="1" s="1"/>
  <c r="U634" i="1"/>
  <c r="V634" i="1" s="1"/>
  <c r="W634" i="1" s="1"/>
  <c r="Z634" i="1" s="1"/>
  <c r="AA634" i="1" s="1"/>
  <c r="AB634" i="1" s="1"/>
  <c r="AC634" i="1" s="1"/>
  <c r="D38" i="1"/>
  <c r="K434" i="1" s="1"/>
  <c r="L434" i="1" s="1"/>
  <c r="M434" i="1" s="1"/>
  <c r="P434" i="1" s="1"/>
  <c r="Q434" i="1" s="1"/>
  <c r="R434" i="1" s="1"/>
  <c r="A533" i="1"/>
  <c r="B533" i="1" s="1"/>
  <c r="K533" i="1"/>
  <c r="L533" i="1" s="1"/>
  <c r="M533" i="1" s="1"/>
  <c r="P533" i="1" s="1"/>
  <c r="Q533" i="1" s="1"/>
  <c r="R533" i="1" s="1"/>
  <c r="K584" i="1"/>
  <c r="L584" i="1" s="1"/>
  <c r="M584" i="1" s="1"/>
  <c r="P584" i="1" s="1"/>
  <c r="Q584" i="1" s="1"/>
  <c r="R584" i="1" s="1"/>
  <c r="U584" i="1"/>
  <c r="V584" i="1" s="1"/>
  <c r="W584" i="1" s="1"/>
  <c r="Z584" i="1" s="1"/>
  <c r="AA584" i="1" s="1"/>
  <c r="AB584" i="1" s="1"/>
  <c r="AC584" i="1" s="1"/>
  <c r="A584" i="1"/>
  <c r="B584" i="1" s="1"/>
  <c r="C584" i="1" s="1"/>
  <c r="F584" i="1" s="1"/>
  <c r="G584" i="1" s="1"/>
  <c r="H584" i="1" s="1"/>
  <c r="U594" i="1"/>
  <c r="V594" i="1" s="1"/>
  <c r="W594" i="1" s="1"/>
  <c r="Z594" i="1" s="1"/>
  <c r="AA594" i="1" s="1"/>
  <c r="AB594" i="1" s="1"/>
  <c r="AC594" i="1" s="1"/>
  <c r="A594" i="1"/>
  <c r="B594" i="1" s="1"/>
  <c r="C594" i="1" s="1"/>
  <c r="F594" i="1" s="1"/>
  <c r="G594" i="1" s="1"/>
  <c r="H594" i="1" s="1"/>
  <c r="K594" i="1"/>
  <c r="L594" i="1" s="1"/>
  <c r="M594" i="1" s="1"/>
  <c r="P594" i="1" s="1"/>
  <c r="Q594" i="1" s="1"/>
  <c r="R594" i="1" s="1"/>
  <c r="U527" i="1"/>
  <c r="V527" i="1" s="1"/>
  <c r="W527" i="1" s="1"/>
  <c r="Z527" i="1" s="1"/>
  <c r="AA527" i="1" s="1"/>
  <c r="AB527" i="1" s="1"/>
  <c r="AC527" i="1" s="1"/>
  <c r="A494" i="1"/>
  <c r="B494" i="1" s="1"/>
  <c r="C494" i="1" s="1"/>
  <c r="F494" i="1" s="1"/>
  <c r="G494" i="1" s="1"/>
  <c r="H494" i="1" s="1"/>
  <c r="U494" i="1"/>
  <c r="V494" i="1" s="1"/>
  <c r="W494" i="1" s="1"/>
  <c r="Z494" i="1" s="1"/>
  <c r="AA494" i="1" s="1"/>
  <c r="AB494" i="1" s="1"/>
  <c r="AC494" i="1" s="1"/>
  <c r="K494" i="1"/>
  <c r="L494" i="1" s="1"/>
  <c r="M494" i="1" s="1"/>
  <c r="P494" i="1" s="1"/>
  <c r="Q494" i="1" s="1"/>
  <c r="R494" i="1" s="1"/>
  <c r="D261" i="1"/>
  <c r="K657" i="1" s="1"/>
  <c r="L657" i="1" s="1"/>
  <c r="M657" i="1" s="1"/>
  <c r="P657" i="1" s="1"/>
  <c r="Q657" i="1" s="1"/>
  <c r="R657" i="1" s="1"/>
  <c r="D79" i="1"/>
  <c r="K475" i="1" s="1"/>
  <c r="L475" i="1" s="1"/>
  <c r="M475" i="1" s="1"/>
  <c r="P475" i="1" s="1"/>
  <c r="Q475" i="1" s="1"/>
  <c r="R475" i="1" s="1"/>
  <c r="A437" i="1"/>
  <c r="B437" i="1" s="1"/>
  <c r="K437" i="1"/>
  <c r="L437" i="1" s="1"/>
  <c r="M437" i="1" s="1"/>
  <c r="P437" i="1" s="1"/>
  <c r="Q437" i="1" s="1"/>
  <c r="R437" i="1" s="1"/>
  <c r="U599" i="1"/>
  <c r="V599" i="1" s="1"/>
  <c r="W599" i="1" s="1"/>
  <c r="Z599" i="1" s="1"/>
  <c r="AA599" i="1" s="1"/>
  <c r="AB599" i="1" s="1"/>
  <c r="AC599" i="1" s="1"/>
  <c r="K599" i="1"/>
  <c r="L599" i="1" s="1"/>
  <c r="M599" i="1" s="1"/>
  <c r="P599" i="1" s="1"/>
  <c r="Q599" i="1" s="1"/>
  <c r="R599" i="1" s="1"/>
  <c r="A599" i="1"/>
  <c r="B599" i="1" s="1"/>
  <c r="C599" i="1" s="1"/>
  <c r="F599" i="1" s="1"/>
  <c r="G599" i="1" s="1"/>
  <c r="H599" i="1" s="1"/>
  <c r="K642" i="1"/>
  <c r="L642" i="1" s="1"/>
  <c r="M642" i="1" s="1"/>
  <c r="P642" i="1" s="1"/>
  <c r="Q642" i="1" s="1"/>
  <c r="R642" i="1" s="1"/>
  <c r="U642" i="1"/>
  <c r="V642" i="1" s="1"/>
  <c r="W642" i="1" s="1"/>
  <c r="Z642" i="1" s="1"/>
  <c r="AA642" i="1" s="1"/>
  <c r="AB642" i="1" s="1"/>
  <c r="AC642" i="1" s="1"/>
  <c r="A642" i="1"/>
  <c r="B642" i="1" s="1"/>
  <c r="C642" i="1" s="1"/>
  <c r="F642" i="1" s="1"/>
  <c r="G642" i="1" s="1"/>
  <c r="H642" i="1" s="1"/>
  <c r="U686" i="1"/>
  <c r="V686" i="1" s="1"/>
  <c r="W686" i="1" s="1"/>
  <c r="Z686" i="1" s="1"/>
  <c r="AA686" i="1" s="1"/>
  <c r="AB686" i="1" s="1"/>
  <c r="AC686" i="1" s="1"/>
  <c r="K679" i="1"/>
  <c r="L679" i="1" s="1"/>
  <c r="M679" i="1" s="1"/>
  <c r="P679" i="1" s="1"/>
  <c r="Q679" i="1" s="1"/>
  <c r="R679" i="1" s="1"/>
  <c r="A679" i="1"/>
  <c r="B679" i="1" s="1"/>
  <c r="C679" i="1" s="1"/>
  <c r="F679" i="1" s="1"/>
  <c r="G679" i="1" s="1"/>
  <c r="H679" i="1" s="1"/>
  <c r="U679" i="1"/>
  <c r="V679" i="1" s="1"/>
  <c r="W679" i="1" s="1"/>
  <c r="Z679" i="1" s="1"/>
  <c r="AA679" i="1" s="1"/>
  <c r="AB679" i="1" s="1"/>
  <c r="AC679" i="1" s="1"/>
  <c r="K461" i="1"/>
  <c r="L461" i="1" s="1"/>
  <c r="M461" i="1" s="1"/>
  <c r="P461" i="1" s="1"/>
  <c r="Q461" i="1" s="1"/>
  <c r="R461" i="1" s="1"/>
  <c r="A461" i="1"/>
  <c r="B461" i="1" s="1"/>
  <c r="U671" i="1"/>
  <c r="V671" i="1" s="1"/>
  <c r="W671" i="1" s="1"/>
  <c r="Z671" i="1" s="1"/>
  <c r="AA671" i="1" s="1"/>
  <c r="AB671" i="1" s="1"/>
  <c r="AC671" i="1" s="1"/>
  <c r="A671" i="1"/>
  <c r="B671" i="1" s="1"/>
  <c r="C671" i="1" s="1"/>
  <c r="F671" i="1" s="1"/>
  <c r="G671" i="1" s="1"/>
  <c r="H671" i="1" s="1"/>
  <c r="K671" i="1"/>
  <c r="L671" i="1" s="1"/>
  <c r="M671" i="1" s="1"/>
  <c r="P671" i="1" s="1"/>
  <c r="Q671" i="1" s="1"/>
  <c r="R671" i="1" s="1"/>
  <c r="A614" i="1"/>
  <c r="B614" i="1" s="1"/>
  <c r="C614" i="1" s="1"/>
  <c r="F614" i="1" s="1"/>
  <c r="G614" i="1" s="1"/>
  <c r="H614" i="1" s="1"/>
  <c r="K614" i="1"/>
  <c r="L614" i="1" s="1"/>
  <c r="M614" i="1" s="1"/>
  <c r="P614" i="1" s="1"/>
  <c r="Q614" i="1" s="1"/>
  <c r="R614" i="1" s="1"/>
  <c r="U614" i="1"/>
  <c r="V614" i="1" s="1"/>
  <c r="W614" i="1" s="1"/>
  <c r="Z614" i="1" s="1"/>
  <c r="AA614" i="1" s="1"/>
  <c r="AB614" i="1" s="1"/>
  <c r="AC614" i="1" s="1"/>
  <c r="A601" i="1"/>
  <c r="B601" i="1" s="1"/>
  <c r="K601" i="1"/>
  <c r="L601" i="1" s="1"/>
  <c r="M601" i="1" s="1"/>
  <c r="P601" i="1" s="1"/>
  <c r="Q601" i="1" s="1"/>
  <c r="R601" i="1" s="1"/>
  <c r="K526" i="1"/>
  <c r="L526" i="1" s="1"/>
  <c r="M526" i="1" s="1"/>
  <c r="P526" i="1" s="1"/>
  <c r="Q526" i="1" s="1"/>
  <c r="R526" i="1" s="1"/>
  <c r="K583" i="1"/>
  <c r="L583" i="1" s="1"/>
  <c r="M583" i="1" s="1"/>
  <c r="P583" i="1" s="1"/>
  <c r="Q583" i="1" s="1"/>
  <c r="R583" i="1" s="1"/>
  <c r="A583" i="1"/>
  <c r="B583" i="1" s="1"/>
  <c r="C583" i="1" s="1"/>
  <c r="F583" i="1" s="1"/>
  <c r="G583" i="1" s="1"/>
  <c r="H583" i="1" s="1"/>
  <c r="U583" i="1"/>
  <c r="V583" i="1" s="1"/>
  <c r="W583" i="1" s="1"/>
  <c r="Z583" i="1" s="1"/>
  <c r="AA583" i="1" s="1"/>
  <c r="AB583" i="1" s="1"/>
  <c r="AC583" i="1" s="1"/>
  <c r="K535" i="1"/>
  <c r="L535" i="1" s="1"/>
  <c r="M535" i="1" s="1"/>
  <c r="P535" i="1" s="1"/>
  <c r="Q535" i="1" s="1"/>
  <c r="R535" i="1" s="1"/>
  <c r="U535" i="1"/>
  <c r="V535" i="1" s="1"/>
  <c r="W535" i="1" s="1"/>
  <c r="Z535" i="1" s="1"/>
  <c r="AA535" i="1" s="1"/>
  <c r="AB535" i="1" s="1"/>
  <c r="AC535" i="1" s="1"/>
  <c r="A535" i="1"/>
  <c r="B535" i="1" s="1"/>
  <c r="C535" i="1" s="1"/>
  <c r="F535" i="1" s="1"/>
  <c r="G535" i="1" s="1"/>
  <c r="H535" i="1" s="1"/>
  <c r="K473" i="1"/>
  <c r="L473" i="1" s="1"/>
  <c r="M473" i="1" s="1"/>
  <c r="P473" i="1" s="1"/>
  <c r="Q473" i="1" s="1"/>
  <c r="R473" i="1" s="1"/>
  <c r="A473" i="1"/>
  <c r="B473" i="1" s="1"/>
  <c r="A515" i="1"/>
  <c r="B515" i="1" s="1"/>
  <c r="C515" i="1" s="1"/>
  <c r="F515" i="1" s="1"/>
  <c r="G515" i="1" s="1"/>
  <c r="H515" i="1" s="1"/>
  <c r="K515" i="1"/>
  <c r="L515" i="1" s="1"/>
  <c r="M515" i="1" s="1"/>
  <c r="P515" i="1" s="1"/>
  <c r="Q515" i="1" s="1"/>
  <c r="R515" i="1" s="1"/>
  <c r="U515" i="1"/>
  <c r="V515" i="1" s="1"/>
  <c r="W515" i="1" s="1"/>
  <c r="Z515" i="1" s="1"/>
  <c r="AA515" i="1" s="1"/>
  <c r="AB515" i="1" s="1"/>
  <c r="AC515" i="1" s="1"/>
  <c r="K439" i="1"/>
  <c r="L439" i="1" s="1"/>
  <c r="M439" i="1" s="1"/>
  <c r="P439" i="1" s="1"/>
  <c r="Q439" i="1" s="1"/>
  <c r="R439" i="1" s="1"/>
  <c r="U439" i="1"/>
  <c r="V439" i="1" s="1"/>
  <c r="W439" i="1" s="1"/>
  <c r="Z439" i="1" s="1"/>
  <c r="AA439" i="1" s="1"/>
  <c r="AB439" i="1" s="1"/>
  <c r="AC439" i="1" s="1"/>
  <c r="A439" i="1"/>
  <c r="B439" i="1" s="1"/>
  <c r="C439" i="1" s="1"/>
  <c r="F439" i="1" s="1"/>
  <c r="G439" i="1" s="1"/>
  <c r="H439" i="1" s="1"/>
  <c r="K466" i="1"/>
  <c r="L466" i="1" s="1"/>
  <c r="M466" i="1" s="1"/>
  <c r="P466" i="1" s="1"/>
  <c r="Q466" i="1" s="1"/>
  <c r="R466" i="1" s="1"/>
  <c r="A466" i="1"/>
  <c r="B466" i="1" s="1"/>
  <c r="C466" i="1" s="1"/>
  <c r="F466" i="1" s="1"/>
  <c r="G466" i="1" s="1"/>
  <c r="H466" i="1" s="1"/>
  <c r="U466" i="1"/>
  <c r="V466" i="1" s="1"/>
  <c r="W466" i="1" s="1"/>
  <c r="Z466" i="1" s="1"/>
  <c r="AA466" i="1" s="1"/>
  <c r="AB466" i="1" s="1"/>
  <c r="AC466" i="1" s="1"/>
  <c r="K637" i="1"/>
  <c r="L637" i="1" s="1"/>
  <c r="M637" i="1" s="1"/>
  <c r="P637" i="1" s="1"/>
  <c r="Q637" i="1" s="1"/>
  <c r="R637" i="1" s="1"/>
  <c r="A637" i="1"/>
  <c r="B637" i="1" s="1"/>
  <c r="K621" i="1"/>
  <c r="L621" i="1" s="1"/>
  <c r="M621" i="1" s="1"/>
  <c r="P621" i="1" s="1"/>
  <c r="Q621" i="1" s="1"/>
  <c r="R621" i="1" s="1"/>
  <c r="A621" i="1"/>
  <c r="B621" i="1" s="1"/>
  <c r="A540" i="1"/>
  <c r="B540" i="1" s="1"/>
  <c r="C540" i="1" s="1"/>
  <c r="F540" i="1" s="1"/>
  <c r="G540" i="1" s="1"/>
  <c r="H540" i="1" s="1"/>
  <c r="K540" i="1"/>
  <c r="L540" i="1" s="1"/>
  <c r="M540" i="1" s="1"/>
  <c r="P540" i="1" s="1"/>
  <c r="Q540" i="1" s="1"/>
  <c r="R540" i="1" s="1"/>
  <c r="U540" i="1"/>
  <c r="V540" i="1" s="1"/>
  <c r="W540" i="1" s="1"/>
  <c r="Z540" i="1" s="1"/>
  <c r="AA540" i="1" s="1"/>
  <c r="AB540" i="1" s="1"/>
  <c r="AC540" i="1" s="1"/>
  <c r="K450" i="1"/>
  <c r="L450" i="1" s="1"/>
  <c r="M450" i="1" s="1"/>
  <c r="P450" i="1" s="1"/>
  <c r="Q450" i="1" s="1"/>
  <c r="R450" i="1" s="1"/>
  <c r="A450" i="1"/>
  <c r="B450" i="1" s="1"/>
  <c r="C450" i="1" s="1"/>
  <c r="F450" i="1" s="1"/>
  <c r="G450" i="1" s="1"/>
  <c r="H450" i="1" s="1"/>
  <c r="U450" i="1"/>
  <c r="V450" i="1" s="1"/>
  <c r="W450" i="1" s="1"/>
  <c r="Z450" i="1" s="1"/>
  <c r="AA450" i="1" s="1"/>
  <c r="AB450" i="1" s="1"/>
  <c r="AC450" i="1" s="1"/>
  <c r="U406" i="1"/>
  <c r="V406" i="1" s="1"/>
  <c r="W406" i="1" s="1"/>
  <c r="Z406" i="1" s="1"/>
  <c r="AA406" i="1" s="1"/>
  <c r="AB406" i="1" s="1"/>
  <c r="AC406" i="1" s="1"/>
  <c r="K406" i="1"/>
  <c r="L406" i="1" s="1"/>
  <c r="M406" i="1" s="1"/>
  <c r="P406" i="1" s="1"/>
  <c r="Q406" i="1" s="1"/>
  <c r="R406" i="1" s="1"/>
  <c r="A406" i="1"/>
  <c r="B406" i="1" s="1"/>
  <c r="C406" i="1" s="1"/>
  <c r="F406" i="1" s="1"/>
  <c r="G406" i="1" s="1"/>
  <c r="H406" i="1" s="1"/>
  <c r="A652" i="1"/>
  <c r="B652" i="1" s="1"/>
  <c r="C652" i="1" s="1"/>
  <c r="F652" i="1" s="1"/>
  <c r="G652" i="1" s="1"/>
  <c r="H652" i="1" s="1"/>
  <c r="K652" i="1"/>
  <c r="L652" i="1" s="1"/>
  <c r="M652" i="1" s="1"/>
  <c r="P652" i="1" s="1"/>
  <c r="Q652" i="1" s="1"/>
  <c r="R652" i="1" s="1"/>
  <c r="U652" i="1"/>
  <c r="V652" i="1" s="1"/>
  <c r="W652" i="1" s="1"/>
  <c r="Z652" i="1" s="1"/>
  <c r="AA652" i="1" s="1"/>
  <c r="AB652" i="1" s="1"/>
  <c r="AC652" i="1" s="1"/>
  <c r="U650" i="1"/>
  <c r="V650" i="1" s="1"/>
  <c r="W650" i="1" s="1"/>
  <c r="Z650" i="1" s="1"/>
  <c r="AA650" i="1" s="1"/>
  <c r="AB650" i="1" s="1"/>
  <c r="AC650" i="1" s="1"/>
  <c r="A650" i="1"/>
  <c r="B650" i="1" s="1"/>
  <c r="C650" i="1" s="1"/>
  <c r="F650" i="1" s="1"/>
  <c r="G650" i="1" s="1"/>
  <c r="H650" i="1" s="1"/>
  <c r="K650" i="1"/>
  <c r="L650" i="1" s="1"/>
  <c r="M650" i="1" s="1"/>
  <c r="P650" i="1" s="1"/>
  <c r="Q650" i="1" s="1"/>
  <c r="R650" i="1" s="1"/>
  <c r="U491" i="1"/>
  <c r="V491" i="1" s="1"/>
  <c r="W491" i="1" s="1"/>
  <c r="Z491" i="1" s="1"/>
  <c r="AA491" i="1" s="1"/>
  <c r="AB491" i="1" s="1"/>
  <c r="AC491" i="1" s="1"/>
  <c r="K491" i="1"/>
  <c r="L491" i="1" s="1"/>
  <c r="M491" i="1" s="1"/>
  <c r="P491" i="1" s="1"/>
  <c r="Q491" i="1" s="1"/>
  <c r="R491" i="1" s="1"/>
  <c r="A491" i="1"/>
  <c r="B491" i="1" s="1"/>
  <c r="C491" i="1" s="1"/>
  <c r="F491" i="1" s="1"/>
  <c r="G491" i="1" s="1"/>
  <c r="H491" i="1" s="1"/>
  <c r="D125" i="1"/>
  <c r="A521" i="1" s="1"/>
  <c r="B521" i="1" s="1"/>
  <c r="D29" i="1"/>
  <c r="K425" i="1" s="1"/>
  <c r="L425" i="1" s="1"/>
  <c r="M425" i="1" s="1"/>
  <c r="P425" i="1" s="1"/>
  <c r="Q425" i="1" s="1"/>
  <c r="R425" i="1" s="1"/>
  <c r="A641" i="1"/>
  <c r="B641" i="1" s="1"/>
  <c r="K641" i="1"/>
  <c r="L641" i="1" s="1"/>
  <c r="M641" i="1" s="1"/>
  <c r="P641" i="1" s="1"/>
  <c r="Q641" i="1" s="1"/>
  <c r="R641" i="1" s="1"/>
  <c r="A683" i="1"/>
  <c r="B683" i="1" s="1"/>
  <c r="C683" i="1" s="1"/>
  <c r="F683" i="1" s="1"/>
  <c r="G683" i="1" s="1"/>
  <c r="H683" i="1" s="1"/>
  <c r="U683" i="1"/>
  <c r="V683" i="1" s="1"/>
  <c r="W683" i="1" s="1"/>
  <c r="Z683" i="1" s="1"/>
  <c r="AA683" i="1" s="1"/>
  <c r="AB683" i="1" s="1"/>
  <c r="AC683" i="1" s="1"/>
  <c r="K683" i="1"/>
  <c r="L683" i="1" s="1"/>
  <c r="M683" i="1" s="1"/>
  <c r="P683" i="1" s="1"/>
  <c r="Q683" i="1" s="1"/>
  <c r="R683" i="1" s="1"/>
  <c r="K413" i="1"/>
  <c r="L413" i="1" s="1"/>
  <c r="M413" i="1" s="1"/>
  <c r="P413" i="1" s="1"/>
  <c r="Q413" i="1" s="1"/>
  <c r="R413" i="1" s="1"/>
  <c r="A413" i="1"/>
  <c r="B413" i="1" s="1"/>
  <c r="U538" i="1"/>
  <c r="V538" i="1" s="1"/>
  <c r="W538" i="1" s="1"/>
  <c r="Z538" i="1" s="1"/>
  <c r="AA538" i="1" s="1"/>
  <c r="AB538" i="1" s="1"/>
  <c r="AC538" i="1" s="1"/>
  <c r="K467" i="1"/>
  <c r="L467" i="1" s="1"/>
  <c r="M467" i="1" s="1"/>
  <c r="P467" i="1" s="1"/>
  <c r="Q467" i="1" s="1"/>
  <c r="R467" i="1" s="1"/>
  <c r="U467" i="1"/>
  <c r="V467" i="1" s="1"/>
  <c r="W467" i="1" s="1"/>
  <c r="Z467" i="1" s="1"/>
  <c r="AA467" i="1" s="1"/>
  <c r="AB467" i="1" s="1"/>
  <c r="AC467" i="1" s="1"/>
  <c r="A467" i="1"/>
  <c r="B467" i="1" s="1"/>
  <c r="C467" i="1" s="1"/>
  <c r="F467" i="1" s="1"/>
  <c r="G467" i="1" s="1"/>
  <c r="H467" i="1" s="1"/>
  <c r="U528" i="1"/>
  <c r="V528" i="1" s="1"/>
  <c r="W528" i="1" s="1"/>
  <c r="Z528" i="1" s="1"/>
  <c r="AA528" i="1" s="1"/>
  <c r="AB528" i="1" s="1"/>
  <c r="AC528" i="1" s="1"/>
  <c r="U576" i="1"/>
  <c r="V576" i="1" s="1"/>
  <c r="W576" i="1" s="1"/>
  <c r="Z576" i="1" s="1"/>
  <c r="AA576" i="1" s="1"/>
  <c r="AB576" i="1" s="1"/>
  <c r="AC576" i="1" s="1"/>
  <c r="K576" i="1"/>
  <c r="L576" i="1" s="1"/>
  <c r="M576" i="1" s="1"/>
  <c r="P576" i="1" s="1"/>
  <c r="Q576" i="1" s="1"/>
  <c r="R576" i="1" s="1"/>
  <c r="A576" i="1"/>
  <c r="B576" i="1" s="1"/>
  <c r="C576" i="1" s="1"/>
  <c r="F576" i="1" s="1"/>
  <c r="G576" i="1" s="1"/>
  <c r="H576" i="1" s="1"/>
  <c r="A409" i="1"/>
  <c r="B409" i="1" s="1"/>
  <c r="K409" i="1"/>
  <c r="L409" i="1" s="1"/>
  <c r="M409" i="1" s="1"/>
  <c r="P409" i="1" s="1"/>
  <c r="Q409" i="1" s="1"/>
  <c r="R409" i="1" s="1"/>
  <c r="U572" i="1"/>
  <c r="V572" i="1" s="1"/>
  <c r="W572" i="1" s="1"/>
  <c r="Z572" i="1" s="1"/>
  <c r="AA572" i="1" s="1"/>
  <c r="AB572" i="1" s="1"/>
  <c r="AC572" i="1" s="1"/>
  <c r="A572" i="1"/>
  <c r="B572" i="1" s="1"/>
  <c r="C572" i="1" s="1"/>
  <c r="F572" i="1" s="1"/>
  <c r="G572" i="1" s="1"/>
  <c r="H572" i="1" s="1"/>
  <c r="K572" i="1"/>
  <c r="L572" i="1" s="1"/>
  <c r="M572" i="1" s="1"/>
  <c r="P572" i="1" s="1"/>
  <c r="Q572" i="1" s="1"/>
  <c r="R572" i="1" s="1"/>
  <c r="U502" i="1" l="1"/>
  <c r="V502" i="1" s="1"/>
  <c r="W502" i="1" s="1"/>
  <c r="Z502" i="1" s="1"/>
  <c r="AA502" i="1" s="1"/>
  <c r="AB502" i="1" s="1"/>
  <c r="AC502" i="1" s="1"/>
  <c r="A502" i="1"/>
  <c r="B502" i="1" s="1"/>
  <c r="C502" i="1" s="1"/>
  <c r="F502" i="1" s="1"/>
  <c r="G502" i="1" s="1"/>
  <c r="H502" i="1" s="1"/>
  <c r="A443" i="1"/>
  <c r="B443" i="1" s="1"/>
  <c r="C443" i="1" s="1"/>
  <c r="F443" i="1" s="1"/>
  <c r="G443" i="1" s="1"/>
  <c r="H443" i="1" s="1"/>
  <c r="A506" i="1"/>
  <c r="B506" i="1" s="1"/>
  <c r="C506" i="1" s="1"/>
  <c r="F506" i="1" s="1"/>
  <c r="G506" i="1" s="1"/>
  <c r="H506" i="1" s="1"/>
  <c r="K686" i="1"/>
  <c r="L686" i="1" s="1"/>
  <c r="M686" i="1" s="1"/>
  <c r="P686" i="1" s="1"/>
  <c r="Q686" i="1" s="1"/>
  <c r="R686" i="1" s="1"/>
  <c r="K506" i="1"/>
  <c r="L506" i="1" s="1"/>
  <c r="M506" i="1" s="1"/>
  <c r="P506" i="1" s="1"/>
  <c r="Q506" i="1" s="1"/>
  <c r="R506" i="1" s="1"/>
  <c r="K582" i="1"/>
  <c r="L582" i="1" s="1"/>
  <c r="M582" i="1" s="1"/>
  <c r="P582" i="1" s="1"/>
  <c r="Q582" i="1" s="1"/>
  <c r="R582" i="1" s="1"/>
  <c r="I186" i="1" s="1"/>
  <c r="J186" i="1" s="1"/>
  <c r="U443" i="1"/>
  <c r="V443" i="1" s="1"/>
  <c r="W443" i="1" s="1"/>
  <c r="Z443" i="1" s="1"/>
  <c r="AA443" i="1" s="1"/>
  <c r="AB443" i="1" s="1"/>
  <c r="AC443" i="1" s="1"/>
  <c r="U582" i="1"/>
  <c r="V582" i="1" s="1"/>
  <c r="W582" i="1" s="1"/>
  <c r="Z582" i="1" s="1"/>
  <c r="AA582" i="1" s="1"/>
  <c r="AB582" i="1" s="1"/>
  <c r="AC582" i="1" s="1"/>
  <c r="U484" i="1"/>
  <c r="V484" i="1" s="1"/>
  <c r="W484" i="1" s="1"/>
  <c r="Z484" i="1" s="1"/>
  <c r="AA484" i="1" s="1"/>
  <c r="AB484" i="1" s="1"/>
  <c r="AC484" i="1" s="1"/>
  <c r="K435" i="1"/>
  <c r="L435" i="1" s="1"/>
  <c r="M435" i="1" s="1"/>
  <c r="P435" i="1" s="1"/>
  <c r="Q435" i="1" s="1"/>
  <c r="R435" i="1" s="1"/>
  <c r="A639" i="1"/>
  <c r="B639" i="1" s="1"/>
  <c r="C639" i="1" s="1"/>
  <c r="F639" i="1" s="1"/>
  <c r="G639" i="1" s="1"/>
  <c r="H639" i="1" s="1"/>
  <c r="K484" i="1"/>
  <c r="L484" i="1" s="1"/>
  <c r="M484" i="1" s="1"/>
  <c r="P484" i="1" s="1"/>
  <c r="Q484" i="1" s="1"/>
  <c r="R484" i="1" s="1"/>
  <c r="A435" i="1"/>
  <c r="B435" i="1" s="1"/>
  <c r="C435" i="1" s="1"/>
  <c r="F435" i="1" s="1"/>
  <c r="G435" i="1" s="1"/>
  <c r="H435" i="1" s="1"/>
  <c r="K625" i="1"/>
  <c r="L625" i="1" s="1"/>
  <c r="M625" i="1" s="1"/>
  <c r="P625" i="1" s="1"/>
  <c r="Q625" i="1" s="1"/>
  <c r="R625" i="1" s="1"/>
  <c r="I229" i="1" s="1"/>
  <c r="J229" i="1" s="1"/>
  <c r="K488" i="1"/>
  <c r="L488" i="1" s="1"/>
  <c r="M488" i="1" s="1"/>
  <c r="P488" i="1" s="1"/>
  <c r="Q488" i="1" s="1"/>
  <c r="R488" i="1" s="1"/>
  <c r="A638" i="1"/>
  <c r="B638" i="1" s="1"/>
  <c r="C638" i="1" s="1"/>
  <c r="F638" i="1" s="1"/>
  <c r="G638" i="1" s="1"/>
  <c r="H638" i="1" s="1"/>
  <c r="F242" i="1" s="1"/>
  <c r="G242" i="1" s="1"/>
  <c r="K498" i="1"/>
  <c r="L498" i="1" s="1"/>
  <c r="M498" i="1" s="1"/>
  <c r="P498" i="1" s="1"/>
  <c r="Q498" i="1" s="1"/>
  <c r="R498" i="1" s="1"/>
  <c r="S498" i="1" s="1"/>
  <c r="A480" i="1"/>
  <c r="B480" i="1" s="1"/>
  <c r="C480" i="1" s="1"/>
  <c r="F480" i="1" s="1"/>
  <c r="G480" i="1" s="1"/>
  <c r="H480" i="1" s="1"/>
  <c r="U638" i="1"/>
  <c r="V638" i="1" s="1"/>
  <c r="W638" i="1" s="1"/>
  <c r="Z638" i="1" s="1"/>
  <c r="AA638" i="1" s="1"/>
  <c r="AB638" i="1" s="1"/>
  <c r="AC638" i="1" s="1"/>
  <c r="A488" i="1"/>
  <c r="B488" i="1" s="1"/>
  <c r="C488" i="1" s="1"/>
  <c r="F488" i="1" s="1"/>
  <c r="G488" i="1" s="1"/>
  <c r="H488" i="1" s="1"/>
  <c r="A518" i="1"/>
  <c r="B518" i="1" s="1"/>
  <c r="C518" i="1" s="1"/>
  <c r="F518" i="1" s="1"/>
  <c r="G518" i="1" s="1"/>
  <c r="H518" i="1" s="1"/>
  <c r="K480" i="1"/>
  <c r="L480" i="1" s="1"/>
  <c r="M480" i="1" s="1"/>
  <c r="P480" i="1" s="1"/>
  <c r="Q480" i="1" s="1"/>
  <c r="R480" i="1" s="1"/>
  <c r="I84" i="1" s="1"/>
  <c r="J84" i="1" s="1"/>
  <c r="U498" i="1"/>
  <c r="V498" i="1" s="1"/>
  <c r="W498" i="1" s="1"/>
  <c r="Z498" i="1" s="1"/>
  <c r="AA498" i="1" s="1"/>
  <c r="AB498" i="1" s="1"/>
  <c r="AC498" i="1" s="1"/>
  <c r="U518" i="1"/>
  <c r="V518" i="1" s="1"/>
  <c r="W518" i="1" s="1"/>
  <c r="Z518" i="1" s="1"/>
  <c r="AA518" i="1" s="1"/>
  <c r="AB518" i="1" s="1"/>
  <c r="AC518" i="1" s="1"/>
  <c r="U562" i="1"/>
  <c r="V562" i="1" s="1"/>
  <c r="W562" i="1" s="1"/>
  <c r="Z562" i="1" s="1"/>
  <c r="AA562" i="1" s="1"/>
  <c r="AB562" i="1" s="1"/>
  <c r="AC562" i="1" s="1"/>
  <c r="A651" i="1"/>
  <c r="B651" i="1" s="1"/>
  <c r="C651" i="1" s="1"/>
  <c r="F651" i="1" s="1"/>
  <c r="G651" i="1" s="1"/>
  <c r="H651" i="1" s="1"/>
  <c r="K562" i="1"/>
  <c r="L562" i="1" s="1"/>
  <c r="M562" i="1" s="1"/>
  <c r="P562" i="1" s="1"/>
  <c r="Q562" i="1" s="1"/>
  <c r="R562" i="1" s="1"/>
  <c r="A609" i="1"/>
  <c r="B609" i="1" s="1"/>
  <c r="U534" i="1"/>
  <c r="V534" i="1" s="1"/>
  <c r="W534" i="1" s="1"/>
  <c r="Z534" i="1" s="1"/>
  <c r="AA534" i="1" s="1"/>
  <c r="AB534" i="1" s="1"/>
  <c r="AC534" i="1" s="1"/>
  <c r="A627" i="1"/>
  <c r="B627" i="1" s="1"/>
  <c r="C627" i="1" s="1"/>
  <c r="F627" i="1" s="1"/>
  <c r="G627" i="1" s="1"/>
  <c r="H627" i="1" s="1"/>
  <c r="I627" i="1" s="1"/>
  <c r="K402" i="1"/>
  <c r="L402" i="1" s="1"/>
  <c r="M402" i="1" s="1"/>
  <c r="P402" i="1" s="1"/>
  <c r="Q402" i="1" s="1"/>
  <c r="R402" i="1" s="1"/>
  <c r="U460" i="1"/>
  <c r="V460" i="1" s="1"/>
  <c r="W460" i="1" s="1"/>
  <c r="Z460" i="1" s="1"/>
  <c r="AA460" i="1" s="1"/>
  <c r="AB460" i="1" s="1"/>
  <c r="AC460" i="1" s="1"/>
  <c r="A408" i="1"/>
  <c r="B408" i="1" s="1"/>
  <c r="C408" i="1" s="1"/>
  <c r="F408" i="1" s="1"/>
  <c r="G408" i="1" s="1"/>
  <c r="H408" i="1" s="1"/>
  <c r="I408" i="1" s="1"/>
  <c r="K561" i="1"/>
  <c r="L561" i="1" s="1"/>
  <c r="M561" i="1" s="1"/>
  <c r="P561" i="1" s="1"/>
  <c r="Q561" i="1" s="1"/>
  <c r="R561" i="1" s="1"/>
  <c r="K604" i="1"/>
  <c r="L604" i="1" s="1"/>
  <c r="M604" i="1" s="1"/>
  <c r="P604" i="1" s="1"/>
  <c r="Q604" i="1" s="1"/>
  <c r="R604" i="1" s="1"/>
  <c r="J97" i="1"/>
  <c r="J32" i="1"/>
  <c r="A526" i="1"/>
  <c r="B526" i="1" s="1"/>
  <c r="C526" i="1" s="1"/>
  <c r="F526" i="1" s="1"/>
  <c r="G526" i="1" s="1"/>
  <c r="H526" i="1" s="1"/>
  <c r="I526" i="1" s="1"/>
  <c r="A402" i="1"/>
  <c r="B402" i="1" s="1"/>
  <c r="C402" i="1" s="1"/>
  <c r="F402" i="1" s="1"/>
  <c r="G402" i="1" s="1"/>
  <c r="H402" i="1" s="1"/>
  <c r="K534" i="1"/>
  <c r="L534" i="1" s="1"/>
  <c r="M534" i="1" s="1"/>
  <c r="P534" i="1" s="1"/>
  <c r="Q534" i="1" s="1"/>
  <c r="R534" i="1" s="1"/>
  <c r="S534" i="1" s="1"/>
  <c r="U627" i="1"/>
  <c r="V627" i="1" s="1"/>
  <c r="W627" i="1" s="1"/>
  <c r="Z627" i="1" s="1"/>
  <c r="AA627" i="1" s="1"/>
  <c r="AB627" i="1" s="1"/>
  <c r="AC627" i="1" s="1"/>
  <c r="K565" i="1"/>
  <c r="L565" i="1" s="1"/>
  <c r="M565" i="1" s="1"/>
  <c r="P565" i="1" s="1"/>
  <c r="Q565" i="1" s="1"/>
  <c r="R565" i="1" s="1"/>
  <c r="A433" i="1"/>
  <c r="B433" i="1" s="1"/>
  <c r="K651" i="1"/>
  <c r="L651" i="1" s="1"/>
  <c r="M651" i="1" s="1"/>
  <c r="P651" i="1" s="1"/>
  <c r="Q651" i="1" s="1"/>
  <c r="R651" i="1" s="1"/>
  <c r="U440" i="1"/>
  <c r="V440" i="1" s="1"/>
  <c r="W440" i="1" s="1"/>
  <c r="Z440" i="1" s="1"/>
  <c r="AA440" i="1" s="1"/>
  <c r="AB440" i="1" s="1"/>
  <c r="AC440" i="1" s="1"/>
  <c r="A615" i="1"/>
  <c r="B615" i="1" s="1"/>
  <c r="C615" i="1" s="1"/>
  <c r="F615" i="1" s="1"/>
  <c r="G615" i="1" s="1"/>
  <c r="H615" i="1" s="1"/>
  <c r="I615" i="1" s="1"/>
  <c r="K460" i="1"/>
  <c r="L460" i="1" s="1"/>
  <c r="M460" i="1" s="1"/>
  <c r="P460" i="1" s="1"/>
  <c r="Q460" i="1" s="1"/>
  <c r="R460" i="1" s="1"/>
  <c r="K615" i="1"/>
  <c r="L615" i="1" s="1"/>
  <c r="M615" i="1" s="1"/>
  <c r="P615" i="1" s="1"/>
  <c r="Q615" i="1" s="1"/>
  <c r="R615" i="1" s="1"/>
  <c r="S615" i="1" s="1"/>
  <c r="A568" i="1"/>
  <c r="B568" i="1" s="1"/>
  <c r="C568" i="1" s="1"/>
  <c r="F568" i="1" s="1"/>
  <c r="G568" i="1" s="1"/>
  <c r="H568" i="1" s="1"/>
  <c r="F172" i="1" s="1"/>
  <c r="G172" i="1" s="1"/>
  <c r="K549" i="1"/>
  <c r="L549" i="1" s="1"/>
  <c r="M549" i="1" s="1"/>
  <c r="P549" i="1" s="1"/>
  <c r="Q549" i="1" s="1"/>
  <c r="R549" i="1" s="1"/>
  <c r="U568" i="1"/>
  <c r="V568" i="1" s="1"/>
  <c r="W568" i="1" s="1"/>
  <c r="Z568" i="1" s="1"/>
  <c r="AA568" i="1" s="1"/>
  <c r="AB568" i="1" s="1"/>
  <c r="AC568" i="1" s="1"/>
  <c r="K410" i="1"/>
  <c r="L410" i="1" s="1"/>
  <c r="M410" i="1" s="1"/>
  <c r="P410" i="1" s="1"/>
  <c r="Q410" i="1" s="1"/>
  <c r="R410" i="1" s="1"/>
  <c r="A410" i="1"/>
  <c r="B410" i="1" s="1"/>
  <c r="C410" i="1" s="1"/>
  <c r="F410" i="1" s="1"/>
  <c r="G410" i="1" s="1"/>
  <c r="H410" i="1" s="1"/>
  <c r="I410" i="1" s="1"/>
  <c r="K408" i="1"/>
  <c r="L408" i="1" s="1"/>
  <c r="M408" i="1" s="1"/>
  <c r="P408" i="1" s="1"/>
  <c r="Q408" i="1" s="1"/>
  <c r="R408" i="1" s="1"/>
  <c r="S408" i="1" s="1"/>
  <c r="K495" i="1"/>
  <c r="L495" i="1" s="1"/>
  <c r="M495" i="1" s="1"/>
  <c r="P495" i="1" s="1"/>
  <c r="Q495" i="1" s="1"/>
  <c r="R495" i="1" s="1"/>
  <c r="A487" i="1"/>
  <c r="B487" i="1" s="1"/>
  <c r="C487" i="1" s="1"/>
  <c r="F487" i="1" s="1"/>
  <c r="G487" i="1" s="1"/>
  <c r="H487" i="1" s="1"/>
  <c r="F91" i="1" s="1"/>
  <c r="G91" i="1" s="1"/>
  <c r="A520" i="1"/>
  <c r="B520" i="1" s="1"/>
  <c r="C520" i="1" s="1"/>
  <c r="F520" i="1" s="1"/>
  <c r="G520" i="1" s="1"/>
  <c r="H520" i="1" s="1"/>
  <c r="F124" i="1" s="1"/>
  <c r="G124" i="1" s="1"/>
  <c r="U487" i="1"/>
  <c r="V487" i="1" s="1"/>
  <c r="W487" i="1" s="1"/>
  <c r="Z487" i="1" s="1"/>
  <c r="AA487" i="1" s="1"/>
  <c r="AB487" i="1" s="1"/>
  <c r="AC487" i="1" s="1"/>
  <c r="K528" i="1"/>
  <c r="L528" i="1" s="1"/>
  <c r="M528" i="1" s="1"/>
  <c r="P528" i="1" s="1"/>
  <c r="Q528" i="1" s="1"/>
  <c r="R528" i="1" s="1"/>
  <c r="U670" i="1"/>
  <c r="V670" i="1" s="1"/>
  <c r="W670" i="1" s="1"/>
  <c r="Z670" i="1" s="1"/>
  <c r="AA670" i="1" s="1"/>
  <c r="AB670" i="1" s="1"/>
  <c r="AC670" i="1" s="1"/>
  <c r="K538" i="1"/>
  <c r="L538" i="1" s="1"/>
  <c r="M538" i="1" s="1"/>
  <c r="P538" i="1" s="1"/>
  <c r="Q538" i="1" s="1"/>
  <c r="R538" i="1" s="1"/>
  <c r="I142" i="1" s="1"/>
  <c r="J142" i="1" s="1"/>
  <c r="U442" i="1"/>
  <c r="V442" i="1" s="1"/>
  <c r="W442" i="1" s="1"/>
  <c r="Z442" i="1" s="1"/>
  <c r="AA442" i="1" s="1"/>
  <c r="AB442" i="1" s="1"/>
  <c r="AC442" i="1" s="1"/>
  <c r="K670" i="1"/>
  <c r="L670" i="1" s="1"/>
  <c r="M670" i="1" s="1"/>
  <c r="P670" i="1" s="1"/>
  <c r="Q670" i="1" s="1"/>
  <c r="R670" i="1" s="1"/>
  <c r="K580" i="1"/>
  <c r="L580" i="1" s="1"/>
  <c r="M580" i="1" s="1"/>
  <c r="P580" i="1" s="1"/>
  <c r="Q580" i="1" s="1"/>
  <c r="R580" i="1" s="1"/>
  <c r="I184" i="1" s="1"/>
  <c r="J184" i="1" s="1"/>
  <c r="U658" i="1"/>
  <c r="V658" i="1" s="1"/>
  <c r="W658" i="1" s="1"/>
  <c r="Z658" i="1" s="1"/>
  <c r="AA658" i="1" s="1"/>
  <c r="AB658" i="1" s="1"/>
  <c r="AC658" i="1" s="1"/>
  <c r="A470" i="1"/>
  <c r="B470" i="1" s="1"/>
  <c r="C470" i="1" s="1"/>
  <c r="F470" i="1" s="1"/>
  <c r="G470" i="1" s="1"/>
  <c r="H470" i="1" s="1"/>
  <c r="A658" i="1"/>
  <c r="B658" i="1" s="1"/>
  <c r="C658" i="1" s="1"/>
  <c r="F658" i="1" s="1"/>
  <c r="G658" i="1" s="1"/>
  <c r="H658" i="1" s="1"/>
  <c r="K654" i="1"/>
  <c r="L654" i="1" s="1"/>
  <c r="M654" i="1" s="1"/>
  <c r="P654" i="1" s="1"/>
  <c r="Q654" i="1" s="1"/>
  <c r="R654" i="1" s="1"/>
  <c r="U471" i="1"/>
  <c r="V471" i="1" s="1"/>
  <c r="W471" i="1" s="1"/>
  <c r="Z471" i="1" s="1"/>
  <c r="AA471" i="1" s="1"/>
  <c r="AB471" i="1" s="1"/>
  <c r="AC471" i="1" s="1"/>
  <c r="U654" i="1"/>
  <c r="V654" i="1" s="1"/>
  <c r="W654" i="1" s="1"/>
  <c r="Z654" i="1" s="1"/>
  <c r="AA654" i="1" s="1"/>
  <c r="AB654" i="1" s="1"/>
  <c r="AC654" i="1" s="1"/>
  <c r="A557" i="1"/>
  <c r="B557" i="1" s="1"/>
  <c r="A471" i="1"/>
  <c r="B471" i="1" s="1"/>
  <c r="C471" i="1" s="1"/>
  <c r="F471" i="1" s="1"/>
  <c r="G471" i="1" s="1"/>
  <c r="H471" i="1" s="1"/>
  <c r="I471" i="1" s="1"/>
  <c r="K505" i="1"/>
  <c r="L505" i="1" s="1"/>
  <c r="M505" i="1" s="1"/>
  <c r="P505" i="1" s="1"/>
  <c r="Q505" i="1" s="1"/>
  <c r="R505" i="1" s="1"/>
  <c r="S505" i="1" s="1"/>
  <c r="U687" i="1"/>
  <c r="V687" i="1" s="1"/>
  <c r="W687" i="1" s="1"/>
  <c r="Z687" i="1" s="1"/>
  <c r="AA687" i="1" s="1"/>
  <c r="AB687" i="1" s="1"/>
  <c r="AC687" i="1" s="1"/>
  <c r="K659" i="1"/>
  <c r="L659" i="1" s="1"/>
  <c r="M659" i="1" s="1"/>
  <c r="P659" i="1" s="1"/>
  <c r="Q659" i="1" s="1"/>
  <c r="R659" i="1" s="1"/>
  <c r="A477" i="1"/>
  <c r="B477" i="1" s="1"/>
  <c r="K563" i="1"/>
  <c r="L563" i="1" s="1"/>
  <c r="M563" i="1" s="1"/>
  <c r="P563" i="1" s="1"/>
  <c r="Q563" i="1" s="1"/>
  <c r="R563" i="1" s="1"/>
  <c r="S563" i="1" s="1"/>
  <c r="A687" i="1"/>
  <c r="B687" i="1" s="1"/>
  <c r="C687" i="1" s="1"/>
  <c r="F687" i="1" s="1"/>
  <c r="G687" i="1" s="1"/>
  <c r="H687" i="1" s="1"/>
  <c r="I687" i="1" s="1"/>
  <c r="U563" i="1"/>
  <c r="V563" i="1" s="1"/>
  <c r="W563" i="1" s="1"/>
  <c r="Z563" i="1" s="1"/>
  <c r="AA563" i="1" s="1"/>
  <c r="AB563" i="1" s="1"/>
  <c r="AC563" i="1" s="1"/>
  <c r="A597" i="1"/>
  <c r="B597" i="1" s="1"/>
  <c r="U597" i="1" s="1"/>
  <c r="V597" i="1" s="1"/>
  <c r="W597" i="1" s="1"/>
  <c r="Z597" i="1" s="1"/>
  <c r="AA597" i="1" s="1"/>
  <c r="AB597" i="1" s="1"/>
  <c r="AC597" i="1" s="1"/>
  <c r="U482" i="1"/>
  <c r="V482" i="1" s="1"/>
  <c r="W482" i="1" s="1"/>
  <c r="Z482" i="1" s="1"/>
  <c r="AA482" i="1" s="1"/>
  <c r="AB482" i="1" s="1"/>
  <c r="AC482" i="1" s="1"/>
  <c r="U659" i="1"/>
  <c r="V659" i="1" s="1"/>
  <c r="W659" i="1" s="1"/>
  <c r="Z659" i="1" s="1"/>
  <c r="AA659" i="1" s="1"/>
  <c r="AB659" i="1" s="1"/>
  <c r="AC659" i="1" s="1"/>
  <c r="A616" i="1"/>
  <c r="B616" i="1" s="1"/>
  <c r="C616" i="1" s="1"/>
  <c r="F616" i="1" s="1"/>
  <c r="G616" i="1" s="1"/>
  <c r="H616" i="1" s="1"/>
  <c r="A514" i="1"/>
  <c r="B514" i="1" s="1"/>
  <c r="C514" i="1" s="1"/>
  <c r="F514" i="1" s="1"/>
  <c r="G514" i="1" s="1"/>
  <c r="H514" i="1" s="1"/>
  <c r="U596" i="1"/>
  <c r="V596" i="1" s="1"/>
  <c r="W596" i="1" s="1"/>
  <c r="Z596" i="1" s="1"/>
  <c r="AA596" i="1" s="1"/>
  <c r="AB596" i="1" s="1"/>
  <c r="AC596" i="1" s="1"/>
  <c r="U468" i="1"/>
  <c r="V468" i="1" s="1"/>
  <c r="W468" i="1" s="1"/>
  <c r="Z468" i="1" s="1"/>
  <c r="AA468" i="1" s="1"/>
  <c r="AB468" i="1" s="1"/>
  <c r="AC468" i="1" s="1"/>
  <c r="A628" i="1"/>
  <c r="B628" i="1" s="1"/>
  <c r="C628" i="1" s="1"/>
  <c r="F628" i="1" s="1"/>
  <c r="G628" i="1" s="1"/>
  <c r="H628" i="1" s="1"/>
  <c r="K525" i="1"/>
  <c r="L525" i="1" s="1"/>
  <c r="M525" i="1" s="1"/>
  <c r="P525" i="1" s="1"/>
  <c r="Q525" i="1" s="1"/>
  <c r="R525" i="1" s="1"/>
  <c r="S525" i="1" s="1"/>
  <c r="K449" i="1"/>
  <c r="L449" i="1" s="1"/>
  <c r="M449" i="1" s="1"/>
  <c r="P449" i="1" s="1"/>
  <c r="Q449" i="1" s="1"/>
  <c r="R449" i="1" s="1"/>
  <c r="S449" i="1" s="1"/>
  <c r="A600" i="1"/>
  <c r="B600" i="1" s="1"/>
  <c r="C600" i="1" s="1"/>
  <c r="F600" i="1" s="1"/>
  <c r="G600" i="1" s="1"/>
  <c r="H600" i="1" s="1"/>
  <c r="A468" i="1"/>
  <c r="B468" i="1" s="1"/>
  <c r="C468" i="1" s="1"/>
  <c r="F468" i="1" s="1"/>
  <c r="G468" i="1" s="1"/>
  <c r="H468" i="1" s="1"/>
  <c r="F72" i="1" s="1"/>
  <c r="G72" i="1" s="1"/>
  <c r="U628" i="1"/>
  <c r="V628" i="1" s="1"/>
  <c r="W628" i="1" s="1"/>
  <c r="Z628" i="1" s="1"/>
  <c r="AA628" i="1" s="1"/>
  <c r="AB628" i="1" s="1"/>
  <c r="AC628" i="1" s="1"/>
  <c r="A635" i="1"/>
  <c r="B635" i="1" s="1"/>
  <c r="C635" i="1" s="1"/>
  <c r="F635" i="1" s="1"/>
  <c r="G635" i="1" s="1"/>
  <c r="H635" i="1" s="1"/>
  <c r="I635" i="1" s="1"/>
  <c r="U608" i="1"/>
  <c r="V608" i="1" s="1"/>
  <c r="W608" i="1" s="1"/>
  <c r="Z608" i="1" s="1"/>
  <c r="AA608" i="1" s="1"/>
  <c r="AB608" i="1" s="1"/>
  <c r="AC608" i="1" s="1"/>
  <c r="K624" i="1"/>
  <c r="L624" i="1" s="1"/>
  <c r="M624" i="1" s="1"/>
  <c r="P624" i="1" s="1"/>
  <c r="Q624" i="1" s="1"/>
  <c r="R624" i="1" s="1"/>
  <c r="K512" i="1"/>
  <c r="L512" i="1" s="1"/>
  <c r="M512" i="1" s="1"/>
  <c r="P512" i="1" s="1"/>
  <c r="Q512" i="1" s="1"/>
  <c r="R512" i="1" s="1"/>
  <c r="I116" i="1" s="1"/>
  <c r="J116" i="1" s="1"/>
  <c r="K635" i="1"/>
  <c r="L635" i="1" s="1"/>
  <c r="M635" i="1" s="1"/>
  <c r="P635" i="1" s="1"/>
  <c r="Q635" i="1" s="1"/>
  <c r="R635" i="1" s="1"/>
  <c r="S635" i="1" s="1"/>
  <c r="A608" i="1"/>
  <c r="B608" i="1" s="1"/>
  <c r="C608" i="1" s="1"/>
  <c r="F608" i="1" s="1"/>
  <c r="G608" i="1" s="1"/>
  <c r="H608" i="1" s="1"/>
  <c r="A430" i="1"/>
  <c r="B430" i="1" s="1"/>
  <c r="C430" i="1" s="1"/>
  <c r="F430" i="1" s="1"/>
  <c r="G430" i="1" s="1"/>
  <c r="H430" i="1" s="1"/>
  <c r="F34" i="1" s="1"/>
  <c r="G34" i="1" s="1"/>
  <c r="K430" i="1"/>
  <c r="L430" i="1" s="1"/>
  <c r="M430" i="1" s="1"/>
  <c r="P430" i="1" s="1"/>
  <c r="Q430" i="1" s="1"/>
  <c r="R430" i="1" s="1"/>
  <c r="K418" i="1"/>
  <c r="L418" i="1" s="1"/>
  <c r="M418" i="1" s="1"/>
  <c r="P418" i="1" s="1"/>
  <c r="Q418" i="1" s="1"/>
  <c r="R418" i="1" s="1"/>
  <c r="I22" i="1" s="1"/>
  <c r="J22" i="1" s="1"/>
  <c r="K620" i="1"/>
  <c r="L620" i="1" s="1"/>
  <c r="M620" i="1" s="1"/>
  <c r="P620" i="1" s="1"/>
  <c r="Q620" i="1" s="1"/>
  <c r="R620" i="1" s="1"/>
  <c r="I224" i="1" s="1"/>
  <c r="J224" i="1" s="1"/>
  <c r="K431" i="1"/>
  <c r="L431" i="1" s="1"/>
  <c r="M431" i="1" s="1"/>
  <c r="P431" i="1" s="1"/>
  <c r="Q431" i="1" s="1"/>
  <c r="R431" i="1" s="1"/>
  <c r="U620" i="1"/>
  <c r="V620" i="1" s="1"/>
  <c r="W620" i="1" s="1"/>
  <c r="Z620" i="1" s="1"/>
  <c r="AA620" i="1" s="1"/>
  <c r="AB620" i="1" s="1"/>
  <c r="AC620" i="1" s="1"/>
  <c r="A431" i="1"/>
  <c r="B431" i="1" s="1"/>
  <c r="C431" i="1" s="1"/>
  <c r="F431" i="1" s="1"/>
  <c r="G431" i="1" s="1"/>
  <c r="H431" i="1" s="1"/>
  <c r="F35" i="1" s="1"/>
  <c r="G35" i="1" s="1"/>
  <c r="A602" i="1"/>
  <c r="B602" i="1" s="1"/>
  <c r="C602" i="1" s="1"/>
  <c r="F602" i="1" s="1"/>
  <c r="G602" i="1" s="1"/>
  <c r="H602" i="1" s="1"/>
  <c r="A424" i="1"/>
  <c r="B424" i="1" s="1"/>
  <c r="C424" i="1" s="1"/>
  <c r="F424" i="1" s="1"/>
  <c r="G424" i="1" s="1"/>
  <c r="H424" i="1" s="1"/>
  <c r="F28" i="1" s="1"/>
  <c r="G28" i="1" s="1"/>
  <c r="K514" i="1"/>
  <c r="L514" i="1" s="1"/>
  <c r="M514" i="1" s="1"/>
  <c r="P514" i="1" s="1"/>
  <c r="Q514" i="1" s="1"/>
  <c r="R514" i="1" s="1"/>
  <c r="I118" i="1" s="1"/>
  <c r="J118" i="1" s="1"/>
  <c r="A465" i="1"/>
  <c r="B465" i="1" s="1"/>
  <c r="C465" i="1" s="1"/>
  <c r="F465" i="1" s="1"/>
  <c r="G465" i="1" s="1"/>
  <c r="H465" i="1" s="1"/>
  <c r="A495" i="1"/>
  <c r="B495" i="1" s="1"/>
  <c r="C495" i="1" s="1"/>
  <c r="F495" i="1" s="1"/>
  <c r="G495" i="1" s="1"/>
  <c r="H495" i="1" s="1"/>
  <c r="F99" i="1" s="1"/>
  <c r="G99" i="1" s="1"/>
  <c r="K639" i="1"/>
  <c r="L639" i="1" s="1"/>
  <c r="M639" i="1" s="1"/>
  <c r="P639" i="1" s="1"/>
  <c r="Q639" i="1" s="1"/>
  <c r="R639" i="1" s="1"/>
  <c r="A657" i="1"/>
  <c r="B657" i="1" s="1"/>
  <c r="C657" i="1" s="1"/>
  <c r="F657" i="1" s="1"/>
  <c r="G657" i="1" s="1"/>
  <c r="H657" i="1" s="1"/>
  <c r="K519" i="1"/>
  <c r="L519" i="1" s="1"/>
  <c r="M519" i="1" s="1"/>
  <c r="P519" i="1" s="1"/>
  <c r="Q519" i="1" s="1"/>
  <c r="R519" i="1" s="1"/>
  <c r="S519" i="1" s="1"/>
  <c r="A445" i="1"/>
  <c r="B445" i="1" s="1"/>
  <c r="A688" i="1"/>
  <c r="B688" i="1" s="1"/>
  <c r="C688" i="1" s="1"/>
  <c r="F688" i="1" s="1"/>
  <c r="G688" i="1" s="1"/>
  <c r="H688" i="1" s="1"/>
  <c r="I688" i="1" s="1"/>
  <c r="K617" i="1"/>
  <c r="L617" i="1" s="1"/>
  <c r="M617" i="1" s="1"/>
  <c r="P617" i="1" s="1"/>
  <c r="Q617" i="1" s="1"/>
  <c r="R617" i="1" s="1"/>
  <c r="I221" i="1" s="1"/>
  <c r="J221" i="1" s="1"/>
  <c r="K688" i="1"/>
  <c r="L688" i="1" s="1"/>
  <c r="M688" i="1" s="1"/>
  <c r="P688" i="1" s="1"/>
  <c r="Q688" i="1" s="1"/>
  <c r="R688" i="1" s="1"/>
  <c r="S688" i="1" s="1"/>
  <c r="U672" i="1"/>
  <c r="V672" i="1" s="1"/>
  <c r="W672" i="1" s="1"/>
  <c r="Z672" i="1" s="1"/>
  <c r="AA672" i="1" s="1"/>
  <c r="AB672" i="1" s="1"/>
  <c r="AC672" i="1" s="1"/>
  <c r="A569" i="1"/>
  <c r="B569" i="1" s="1"/>
  <c r="U496" i="1"/>
  <c r="V496" i="1" s="1"/>
  <c r="W496" i="1" s="1"/>
  <c r="Z496" i="1" s="1"/>
  <c r="AA496" i="1" s="1"/>
  <c r="AB496" i="1" s="1"/>
  <c r="AC496" i="1" s="1"/>
  <c r="A509" i="1"/>
  <c r="B509" i="1" s="1"/>
  <c r="U509" i="1" s="1"/>
  <c r="V509" i="1" s="1"/>
  <c r="W509" i="1" s="1"/>
  <c r="Z509" i="1" s="1"/>
  <c r="AA509" i="1" s="1"/>
  <c r="AB509" i="1" s="1"/>
  <c r="AC509" i="1" s="1"/>
  <c r="K496" i="1"/>
  <c r="L496" i="1" s="1"/>
  <c r="M496" i="1" s="1"/>
  <c r="P496" i="1" s="1"/>
  <c r="Q496" i="1" s="1"/>
  <c r="R496" i="1" s="1"/>
  <c r="A553" i="1"/>
  <c r="B553" i="1" s="1"/>
  <c r="C553" i="1" s="1"/>
  <c r="F553" i="1" s="1"/>
  <c r="G553" i="1" s="1"/>
  <c r="H553" i="1" s="1"/>
  <c r="K479" i="1"/>
  <c r="L479" i="1" s="1"/>
  <c r="M479" i="1" s="1"/>
  <c r="P479" i="1" s="1"/>
  <c r="Q479" i="1" s="1"/>
  <c r="R479" i="1" s="1"/>
  <c r="S479" i="1" s="1"/>
  <c r="A632" i="1"/>
  <c r="B632" i="1" s="1"/>
  <c r="C632" i="1" s="1"/>
  <c r="F632" i="1" s="1"/>
  <c r="G632" i="1" s="1"/>
  <c r="H632" i="1" s="1"/>
  <c r="F236" i="1" s="1"/>
  <c r="G236" i="1" s="1"/>
  <c r="U479" i="1"/>
  <c r="V479" i="1" s="1"/>
  <c r="W479" i="1" s="1"/>
  <c r="Z479" i="1" s="1"/>
  <c r="AA479" i="1" s="1"/>
  <c r="AB479" i="1" s="1"/>
  <c r="AC479" i="1" s="1"/>
  <c r="U602" i="1"/>
  <c r="V602" i="1" s="1"/>
  <c r="W602" i="1" s="1"/>
  <c r="Z602" i="1" s="1"/>
  <c r="AA602" i="1" s="1"/>
  <c r="AB602" i="1" s="1"/>
  <c r="AC602" i="1" s="1"/>
  <c r="K423" i="1"/>
  <c r="L423" i="1" s="1"/>
  <c r="M423" i="1" s="1"/>
  <c r="P423" i="1" s="1"/>
  <c r="Q423" i="1" s="1"/>
  <c r="R423" i="1" s="1"/>
  <c r="S423" i="1" s="1"/>
  <c r="K595" i="1"/>
  <c r="L595" i="1" s="1"/>
  <c r="M595" i="1" s="1"/>
  <c r="P595" i="1" s="1"/>
  <c r="Q595" i="1" s="1"/>
  <c r="R595" i="1" s="1"/>
  <c r="S595" i="1" s="1"/>
  <c r="U418" i="1"/>
  <c r="V418" i="1" s="1"/>
  <c r="W418" i="1" s="1"/>
  <c r="Z418" i="1" s="1"/>
  <c r="AA418" i="1" s="1"/>
  <c r="AB418" i="1" s="1"/>
  <c r="AC418" i="1" s="1"/>
  <c r="A423" i="1"/>
  <c r="B423" i="1" s="1"/>
  <c r="C423" i="1" s="1"/>
  <c r="F423" i="1" s="1"/>
  <c r="G423" i="1" s="1"/>
  <c r="H423" i="1" s="1"/>
  <c r="F27" i="1" s="1"/>
  <c r="G27" i="1" s="1"/>
  <c r="U595" i="1"/>
  <c r="V595" i="1" s="1"/>
  <c r="W595" i="1" s="1"/>
  <c r="Z595" i="1" s="1"/>
  <c r="AA595" i="1" s="1"/>
  <c r="AB595" i="1" s="1"/>
  <c r="AC595" i="1" s="1"/>
  <c r="K588" i="1"/>
  <c r="L588" i="1" s="1"/>
  <c r="M588" i="1" s="1"/>
  <c r="P588" i="1" s="1"/>
  <c r="Q588" i="1" s="1"/>
  <c r="R588" i="1" s="1"/>
  <c r="S588" i="1" s="1"/>
  <c r="A551" i="1"/>
  <c r="B551" i="1" s="1"/>
  <c r="C551" i="1" s="1"/>
  <c r="F551" i="1" s="1"/>
  <c r="G551" i="1" s="1"/>
  <c r="H551" i="1" s="1"/>
  <c r="I551" i="1" s="1"/>
  <c r="K626" i="1"/>
  <c r="L626" i="1" s="1"/>
  <c r="M626" i="1" s="1"/>
  <c r="P626" i="1" s="1"/>
  <c r="Q626" i="1" s="1"/>
  <c r="R626" i="1" s="1"/>
  <c r="U448" i="1"/>
  <c r="V448" i="1" s="1"/>
  <c r="W448" i="1" s="1"/>
  <c r="Z448" i="1" s="1"/>
  <c r="AA448" i="1" s="1"/>
  <c r="AB448" i="1" s="1"/>
  <c r="AC448" i="1" s="1"/>
  <c r="U626" i="1"/>
  <c r="V626" i="1" s="1"/>
  <c r="W626" i="1" s="1"/>
  <c r="Z626" i="1" s="1"/>
  <c r="AA626" i="1" s="1"/>
  <c r="AB626" i="1" s="1"/>
  <c r="AC626" i="1" s="1"/>
  <c r="K649" i="1"/>
  <c r="L649" i="1" s="1"/>
  <c r="M649" i="1" s="1"/>
  <c r="P649" i="1" s="1"/>
  <c r="Q649" i="1" s="1"/>
  <c r="R649" i="1" s="1"/>
  <c r="K448" i="1"/>
  <c r="L448" i="1" s="1"/>
  <c r="M448" i="1" s="1"/>
  <c r="P448" i="1" s="1"/>
  <c r="Q448" i="1" s="1"/>
  <c r="R448" i="1" s="1"/>
  <c r="I52" i="1" s="1"/>
  <c r="J52" i="1" s="1"/>
  <c r="A633" i="1"/>
  <c r="B633" i="1" s="1"/>
  <c r="U633" i="1" s="1"/>
  <c r="V633" i="1" s="1"/>
  <c r="W633" i="1" s="1"/>
  <c r="Z633" i="1" s="1"/>
  <c r="AA633" i="1" s="1"/>
  <c r="AB633" i="1" s="1"/>
  <c r="AC633" i="1" s="1"/>
  <c r="K593" i="1"/>
  <c r="L593" i="1" s="1"/>
  <c r="M593" i="1" s="1"/>
  <c r="P593" i="1" s="1"/>
  <c r="Q593" i="1" s="1"/>
  <c r="R593" i="1" s="1"/>
  <c r="S593" i="1" s="1"/>
  <c r="A482" i="1"/>
  <c r="B482" i="1" s="1"/>
  <c r="C482" i="1" s="1"/>
  <c r="F482" i="1" s="1"/>
  <c r="G482" i="1" s="1"/>
  <c r="H482" i="1" s="1"/>
  <c r="F86" i="1" s="1"/>
  <c r="G86" i="1" s="1"/>
  <c r="U616" i="1"/>
  <c r="V616" i="1" s="1"/>
  <c r="W616" i="1" s="1"/>
  <c r="Z616" i="1" s="1"/>
  <c r="AA616" i="1" s="1"/>
  <c r="AB616" i="1" s="1"/>
  <c r="AC616" i="1" s="1"/>
  <c r="A455" i="1"/>
  <c r="B455" i="1" s="1"/>
  <c r="C455" i="1" s="1"/>
  <c r="F455" i="1" s="1"/>
  <c r="G455" i="1" s="1"/>
  <c r="H455" i="1" s="1"/>
  <c r="I455" i="1" s="1"/>
  <c r="U459" i="1"/>
  <c r="V459" i="1" s="1"/>
  <c r="W459" i="1" s="1"/>
  <c r="Z459" i="1" s="1"/>
  <c r="AA459" i="1" s="1"/>
  <c r="AB459" i="1" s="1"/>
  <c r="AC459" i="1" s="1"/>
  <c r="A603" i="1"/>
  <c r="B603" i="1" s="1"/>
  <c r="C603" i="1" s="1"/>
  <c r="F603" i="1" s="1"/>
  <c r="G603" i="1" s="1"/>
  <c r="H603" i="1" s="1"/>
  <c r="K455" i="1"/>
  <c r="L455" i="1" s="1"/>
  <c r="M455" i="1" s="1"/>
  <c r="P455" i="1" s="1"/>
  <c r="Q455" i="1" s="1"/>
  <c r="R455" i="1" s="1"/>
  <c r="I59" i="1" s="1"/>
  <c r="J59" i="1" s="1"/>
  <c r="K459" i="1"/>
  <c r="L459" i="1" s="1"/>
  <c r="M459" i="1" s="1"/>
  <c r="P459" i="1" s="1"/>
  <c r="Q459" i="1" s="1"/>
  <c r="R459" i="1" s="1"/>
  <c r="S459" i="1" s="1"/>
  <c r="A678" i="1"/>
  <c r="B678" i="1" s="1"/>
  <c r="C678" i="1" s="1"/>
  <c r="F678" i="1" s="1"/>
  <c r="G678" i="1" s="1"/>
  <c r="H678" i="1" s="1"/>
  <c r="I678" i="1" s="1"/>
  <c r="K481" i="1"/>
  <c r="L481" i="1" s="1"/>
  <c r="M481" i="1" s="1"/>
  <c r="P481" i="1" s="1"/>
  <c r="Q481" i="1" s="1"/>
  <c r="R481" i="1" s="1"/>
  <c r="S481" i="1" s="1"/>
  <c r="K603" i="1"/>
  <c r="L603" i="1" s="1"/>
  <c r="M603" i="1" s="1"/>
  <c r="P603" i="1" s="1"/>
  <c r="Q603" i="1" s="1"/>
  <c r="R603" i="1" s="1"/>
  <c r="K414" i="1"/>
  <c r="L414" i="1" s="1"/>
  <c r="M414" i="1" s="1"/>
  <c r="P414" i="1" s="1"/>
  <c r="Q414" i="1" s="1"/>
  <c r="R414" i="1" s="1"/>
  <c r="S414" i="1" s="1"/>
  <c r="A656" i="1"/>
  <c r="B656" i="1" s="1"/>
  <c r="C656" i="1" s="1"/>
  <c r="F656" i="1" s="1"/>
  <c r="G656" i="1" s="1"/>
  <c r="H656" i="1" s="1"/>
  <c r="F260" i="1" s="1"/>
  <c r="G260" i="1" s="1"/>
  <c r="A556" i="1"/>
  <c r="B556" i="1" s="1"/>
  <c r="C556" i="1" s="1"/>
  <c r="F556" i="1" s="1"/>
  <c r="G556" i="1" s="1"/>
  <c r="H556" i="1" s="1"/>
  <c r="K485" i="1"/>
  <c r="L485" i="1" s="1"/>
  <c r="M485" i="1" s="1"/>
  <c r="P485" i="1" s="1"/>
  <c r="Q485" i="1" s="1"/>
  <c r="R485" i="1" s="1"/>
  <c r="I89" i="1" s="1"/>
  <c r="J89" i="1" s="1"/>
  <c r="U648" i="1"/>
  <c r="V648" i="1" s="1"/>
  <c r="W648" i="1" s="1"/>
  <c r="Z648" i="1" s="1"/>
  <c r="AA648" i="1" s="1"/>
  <c r="AB648" i="1" s="1"/>
  <c r="AC648" i="1" s="1"/>
  <c r="K678" i="1"/>
  <c r="L678" i="1" s="1"/>
  <c r="M678" i="1" s="1"/>
  <c r="P678" i="1" s="1"/>
  <c r="Q678" i="1" s="1"/>
  <c r="R678" i="1" s="1"/>
  <c r="S678" i="1" s="1"/>
  <c r="K541" i="1"/>
  <c r="L541" i="1" s="1"/>
  <c r="M541" i="1" s="1"/>
  <c r="P541" i="1" s="1"/>
  <c r="Q541" i="1" s="1"/>
  <c r="R541" i="1" s="1"/>
  <c r="S541" i="1" s="1"/>
  <c r="K462" i="1"/>
  <c r="L462" i="1" s="1"/>
  <c r="M462" i="1" s="1"/>
  <c r="P462" i="1" s="1"/>
  <c r="Q462" i="1" s="1"/>
  <c r="R462" i="1" s="1"/>
  <c r="U414" i="1"/>
  <c r="V414" i="1" s="1"/>
  <c r="W414" i="1" s="1"/>
  <c r="Z414" i="1" s="1"/>
  <c r="AA414" i="1" s="1"/>
  <c r="AB414" i="1" s="1"/>
  <c r="AC414" i="1" s="1"/>
  <c r="U656" i="1"/>
  <c r="V656" i="1" s="1"/>
  <c r="W656" i="1" s="1"/>
  <c r="Z656" i="1" s="1"/>
  <c r="AA656" i="1" s="1"/>
  <c r="AB656" i="1" s="1"/>
  <c r="AC656" i="1" s="1"/>
  <c r="K556" i="1"/>
  <c r="L556" i="1" s="1"/>
  <c r="M556" i="1" s="1"/>
  <c r="P556" i="1" s="1"/>
  <c r="Q556" i="1" s="1"/>
  <c r="R556" i="1" s="1"/>
  <c r="A497" i="1"/>
  <c r="B497" i="1" s="1"/>
  <c r="C497" i="1" s="1"/>
  <c r="F497" i="1" s="1"/>
  <c r="G497" i="1" s="1"/>
  <c r="H497" i="1" s="1"/>
  <c r="K648" i="1"/>
  <c r="L648" i="1" s="1"/>
  <c r="M648" i="1" s="1"/>
  <c r="P648" i="1" s="1"/>
  <c r="Q648" i="1" s="1"/>
  <c r="R648" i="1" s="1"/>
  <c r="I252" i="1" s="1"/>
  <c r="J252" i="1" s="1"/>
  <c r="U462" i="1"/>
  <c r="V462" i="1" s="1"/>
  <c r="W462" i="1" s="1"/>
  <c r="Z462" i="1" s="1"/>
  <c r="AA462" i="1" s="1"/>
  <c r="AB462" i="1" s="1"/>
  <c r="AC462" i="1" s="1"/>
  <c r="A441" i="1"/>
  <c r="B441" i="1" s="1"/>
  <c r="U441" i="1" s="1"/>
  <c r="V441" i="1" s="1"/>
  <c r="W441" i="1" s="1"/>
  <c r="Z441" i="1" s="1"/>
  <c r="AA441" i="1" s="1"/>
  <c r="AB441" i="1" s="1"/>
  <c r="AC441" i="1" s="1"/>
  <c r="U579" i="1"/>
  <c r="V579" i="1" s="1"/>
  <c r="W579" i="1" s="1"/>
  <c r="Z579" i="1" s="1"/>
  <c r="AA579" i="1" s="1"/>
  <c r="AB579" i="1" s="1"/>
  <c r="AC579" i="1" s="1"/>
  <c r="K677" i="1"/>
  <c r="L677" i="1" s="1"/>
  <c r="M677" i="1" s="1"/>
  <c r="P677" i="1" s="1"/>
  <c r="Q677" i="1" s="1"/>
  <c r="R677" i="1" s="1"/>
  <c r="I281" i="1" s="1"/>
  <c r="J281" i="1" s="1"/>
  <c r="U420" i="1"/>
  <c r="V420" i="1" s="1"/>
  <c r="W420" i="1" s="1"/>
  <c r="Z420" i="1" s="1"/>
  <c r="AA420" i="1" s="1"/>
  <c r="AB420" i="1" s="1"/>
  <c r="AC420" i="1" s="1"/>
  <c r="A560" i="1"/>
  <c r="B560" i="1" s="1"/>
  <c r="C560" i="1" s="1"/>
  <c r="F560" i="1" s="1"/>
  <c r="G560" i="1" s="1"/>
  <c r="H560" i="1" s="1"/>
  <c r="U560" i="1"/>
  <c r="V560" i="1" s="1"/>
  <c r="W560" i="1" s="1"/>
  <c r="Z560" i="1" s="1"/>
  <c r="AA560" i="1" s="1"/>
  <c r="AB560" i="1" s="1"/>
  <c r="AC560" i="1" s="1"/>
  <c r="A672" i="1"/>
  <c r="B672" i="1" s="1"/>
  <c r="C672" i="1" s="1"/>
  <c r="F672" i="1" s="1"/>
  <c r="G672" i="1" s="1"/>
  <c r="H672" i="1" s="1"/>
  <c r="I672" i="1" s="1"/>
  <c r="U591" i="1"/>
  <c r="V591" i="1" s="1"/>
  <c r="W591" i="1" s="1"/>
  <c r="Z591" i="1" s="1"/>
  <c r="AA591" i="1" s="1"/>
  <c r="AB591" i="1" s="1"/>
  <c r="AC591" i="1" s="1"/>
  <c r="K548" i="1"/>
  <c r="L548" i="1" s="1"/>
  <c r="M548" i="1" s="1"/>
  <c r="P548" i="1" s="1"/>
  <c r="Q548" i="1" s="1"/>
  <c r="R548" i="1" s="1"/>
  <c r="S548" i="1" s="1"/>
  <c r="F148" i="1"/>
  <c r="G148" i="1" s="1"/>
  <c r="A420" i="1"/>
  <c r="B420" i="1" s="1"/>
  <c r="C420" i="1" s="1"/>
  <c r="F420" i="1" s="1"/>
  <c r="G420" i="1" s="1"/>
  <c r="H420" i="1" s="1"/>
  <c r="F24" i="1" s="1"/>
  <c r="G24" i="1" s="1"/>
  <c r="A587" i="1"/>
  <c r="B587" i="1" s="1"/>
  <c r="C587" i="1" s="1"/>
  <c r="F587" i="1" s="1"/>
  <c r="G587" i="1" s="1"/>
  <c r="H587" i="1" s="1"/>
  <c r="F191" i="1" s="1"/>
  <c r="G191" i="1" s="1"/>
  <c r="K587" i="1"/>
  <c r="L587" i="1" s="1"/>
  <c r="M587" i="1" s="1"/>
  <c r="P587" i="1" s="1"/>
  <c r="Q587" i="1" s="1"/>
  <c r="R587" i="1" s="1"/>
  <c r="U548" i="1"/>
  <c r="V548" i="1" s="1"/>
  <c r="W548" i="1" s="1"/>
  <c r="Z548" i="1" s="1"/>
  <c r="AA548" i="1" s="1"/>
  <c r="AB548" i="1" s="1"/>
  <c r="AC548" i="1" s="1"/>
  <c r="K653" i="1"/>
  <c r="L653" i="1" s="1"/>
  <c r="M653" i="1" s="1"/>
  <c r="P653" i="1" s="1"/>
  <c r="Q653" i="1" s="1"/>
  <c r="R653" i="1" s="1"/>
  <c r="S653" i="1" s="1"/>
  <c r="U458" i="1"/>
  <c r="V458" i="1" s="1"/>
  <c r="W458" i="1" s="1"/>
  <c r="Z458" i="1" s="1"/>
  <c r="AA458" i="1" s="1"/>
  <c r="AB458" i="1" s="1"/>
  <c r="AC458" i="1" s="1"/>
  <c r="K527" i="1"/>
  <c r="L527" i="1" s="1"/>
  <c r="M527" i="1" s="1"/>
  <c r="P527" i="1" s="1"/>
  <c r="Q527" i="1" s="1"/>
  <c r="R527" i="1" s="1"/>
  <c r="S527" i="1" s="1"/>
  <c r="K632" i="1"/>
  <c r="L632" i="1" s="1"/>
  <c r="M632" i="1" s="1"/>
  <c r="P632" i="1" s="1"/>
  <c r="Q632" i="1" s="1"/>
  <c r="R632" i="1" s="1"/>
  <c r="S632" i="1" s="1"/>
  <c r="U407" i="1"/>
  <c r="V407" i="1" s="1"/>
  <c r="W407" i="1" s="1"/>
  <c r="Z407" i="1" s="1"/>
  <c r="AA407" i="1" s="1"/>
  <c r="AB407" i="1" s="1"/>
  <c r="AC407" i="1" s="1"/>
  <c r="K546" i="1"/>
  <c r="L546" i="1" s="1"/>
  <c r="M546" i="1" s="1"/>
  <c r="P546" i="1" s="1"/>
  <c r="Q546" i="1" s="1"/>
  <c r="R546" i="1" s="1"/>
  <c r="I150" i="1" s="1"/>
  <c r="J150" i="1" s="1"/>
  <c r="K544" i="1"/>
  <c r="L544" i="1" s="1"/>
  <c r="M544" i="1" s="1"/>
  <c r="P544" i="1" s="1"/>
  <c r="Q544" i="1" s="1"/>
  <c r="R544" i="1" s="1"/>
  <c r="I148" i="1" s="1"/>
  <c r="J148" i="1" s="1"/>
  <c r="A546" i="1"/>
  <c r="B546" i="1" s="1"/>
  <c r="C546" i="1" s="1"/>
  <c r="F546" i="1" s="1"/>
  <c r="G546" i="1" s="1"/>
  <c r="H546" i="1" s="1"/>
  <c r="F150" i="1" s="1"/>
  <c r="G150" i="1" s="1"/>
  <c r="K676" i="1"/>
  <c r="L676" i="1" s="1"/>
  <c r="M676" i="1" s="1"/>
  <c r="P676" i="1" s="1"/>
  <c r="Q676" i="1" s="1"/>
  <c r="R676" i="1" s="1"/>
  <c r="S676" i="1" s="1"/>
  <c r="U598" i="1"/>
  <c r="V598" i="1" s="1"/>
  <c r="W598" i="1" s="1"/>
  <c r="Z598" i="1" s="1"/>
  <c r="AA598" i="1" s="1"/>
  <c r="AB598" i="1" s="1"/>
  <c r="AC598" i="1" s="1"/>
  <c r="K680" i="1"/>
  <c r="L680" i="1" s="1"/>
  <c r="M680" i="1" s="1"/>
  <c r="P680" i="1" s="1"/>
  <c r="Q680" i="1" s="1"/>
  <c r="R680" i="1" s="1"/>
  <c r="S680" i="1" s="1"/>
  <c r="K424" i="1"/>
  <c r="L424" i="1" s="1"/>
  <c r="M424" i="1" s="1"/>
  <c r="P424" i="1" s="1"/>
  <c r="Q424" i="1" s="1"/>
  <c r="R424" i="1" s="1"/>
  <c r="I28" i="1" s="1"/>
  <c r="J28" i="1" s="1"/>
  <c r="K551" i="1"/>
  <c r="L551" i="1" s="1"/>
  <c r="M551" i="1" s="1"/>
  <c r="P551" i="1" s="1"/>
  <c r="Q551" i="1" s="1"/>
  <c r="R551" i="1" s="1"/>
  <c r="I155" i="1" s="1"/>
  <c r="J155" i="1" s="1"/>
  <c r="U446" i="1"/>
  <c r="V446" i="1" s="1"/>
  <c r="W446" i="1" s="1"/>
  <c r="Z446" i="1" s="1"/>
  <c r="AA446" i="1" s="1"/>
  <c r="AB446" i="1" s="1"/>
  <c r="AC446" i="1" s="1"/>
  <c r="U426" i="1"/>
  <c r="V426" i="1" s="1"/>
  <c r="W426" i="1" s="1"/>
  <c r="Z426" i="1" s="1"/>
  <c r="AA426" i="1" s="1"/>
  <c r="AB426" i="1" s="1"/>
  <c r="AC426" i="1" s="1"/>
  <c r="U664" i="1"/>
  <c r="V664" i="1" s="1"/>
  <c r="W664" i="1" s="1"/>
  <c r="Z664" i="1" s="1"/>
  <c r="AA664" i="1" s="1"/>
  <c r="AB664" i="1" s="1"/>
  <c r="AC664" i="1" s="1"/>
  <c r="K674" i="1"/>
  <c r="L674" i="1" s="1"/>
  <c r="M674" i="1" s="1"/>
  <c r="P674" i="1" s="1"/>
  <c r="Q674" i="1" s="1"/>
  <c r="R674" i="1" s="1"/>
  <c r="S674" i="1" s="1"/>
  <c r="A446" i="1"/>
  <c r="B446" i="1" s="1"/>
  <c r="C446" i="1" s="1"/>
  <c r="F446" i="1" s="1"/>
  <c r="G446" i="1" s="1"/>
  <c r="H446" i="1" s="1"/>
  <c r="I446" i="1" s="1"/>
  <c r="A523" i="1"/>
  <c r="B523" i="1" s="1"/>
  <c r="C523" i="1" s="1"/>
  <c r="F523" i="1" s="1"/>
  <c r="G523" i="1" s="1"/>
  <c r="H523" i="1" s="1"/>
  <c r="I523" i="1" s="1"/>
  <c r="K426" i="1"/>
  <c r="L426" i="1" s="1"/>
  <c r="M426" i="1" s="1"/>
  <c r="P426" i="1" s="1"/>
  <c r="Q426" i="1" s="1"/>
  <c r="R426" i="1" s="1"/>
  <c r="I30" i="1" s="1"/>
  <c r="J30" i="1" s="1"/>
  <c r="K664" i="1"/>
  <c r="L664" i="1" s="1"/>
  <c r="M664" i="1" s="1"/>
  <c r="P664" i="1" s="1"/>
  <c r="Q664" i="1" s="1"/>
  <c r="R664" i="1" s="1"/>
  <c r="I268" i="1" s="1"/>
  <c r="J268" i="1" s="1"/>
  <c r="U674" i="1"/>
  <c r="V674" i="1" s="1"/>
  <c r="W674" i="1" s="1"/>
  <c r="Z674" i="1" s="1"/>
  <c r="AA674" i="1" s="1"/>
  <c r="AB674" i="1" s="1"/>
  <c r="AC674" i="1" s="1"/>
  <c r="U523" i="1"/>
  <c r="V523" i="1" s="1"/>
  <c r="W523" i="1" s="1"/>
  <c r="Z523" i="1" s="1"/>
  <c r="AA523" i="1" s="1"/>
  <c r="AB523" i="1" s="1"/>
  <c r="AC523" i="1" s="1"/>
  <c r="A469" i="1"/>
  <c r="B469" i="1" s="1"/>
  <c r="C469" i="1" s="1"/>
  <c r="F469" i="1" s="1"/>
  <c r="G469" i="1" s="1"/>
  <c r="H469" i="1" s="1"/>
  <c r="K532" i="1"/>
  <c r="L532" i="1" s="1"/>
  <c r="M532" i="1" s="1"/>
  <c r="P532" i="1" s="1"/>
  <c r="Q532" i="1" s="1"/>
  <c r="R532" i="1" s="1"/>
  <c r="S532" i="1" s="1"/>
  <c r="A532" i="1"/>
  <c r="B532" i="1" s="1"/>
  <c r="C532" i="1" s="1"/>
  <c r="F532" i="1" s="1"/>
  <c r="G532" i="1" s="1"/>
  <c r="H532" i="1" s="1"/>
  <c r="F136" i="1" s="1"/>
  <c r="G136" i="1" s="1"/>
  <c r="A661" i="1"/>
  <c r="B661" i="1" s="1"/>
  <c r="U661" i="1" s="1"/>
  <c r="V661" i="1" s="1"/>
  <c r="W661" i="1" s="1"/>
  <c r="Z661" i="1" s="1"/>
  <c r="AA661" i="1" s="1"/>
  <c r="AB661" i="1" s="1"/>
  <c r="AC661" i="1" s="1"/>
  <c r="A676" i="1"/>
  <c r="B676" i="1" s="1"/>
  <c r="C676" i="1" s="1"/>
  <c r="F676" i="1" s="1"/>
  <c r="G676" i="1" s="1"/>
  <c r="H676" i="1" s="1"/>
  <c r="I676" i="1" s="1"/>
  <c r="U655" i="1"/>
  <c r="V655" i="1" s="1"/>
  <c r="W655" i="1" s="1"/>
  <c r="Z655" i="1" s="1"/>
  <c r="AA655" i="1" s="1"/>
  <c r="AB655" i="1" s="1"/>
  <c r="AC655" i="1" s="1"/>
  <c r="K613" i="1"/>
  <c r="L613" i="1" s="1"/>
  <c r="M613" i="1" s="1"/>
  <c r="P613" i="1" s="1"/>
  <c r="Q613" i="1" s="1"/>
  <c r="R613" i="1" s="1"/>
  <c r="I217" i="1" s="1"/>
  <c r="J217" i="1" s="1"/>
  <c r="U680" i="1"/>
  <c r="V680" i="1" s="1"/>
  <c r="W680" i="1" s="1"/>
  <c r="Z680" i="1" s="1"/>
  <c r="AA680" i="1" s="1"/>
  <c r="AB680" i="1" s="1"/>
  <c r="AC680" i="1" s="1"/>
  <c r="K585" i="1"/>
  <c r="L585" i="1" s="1"/>
  <c r="M585" i="1" s="1"/>
  <c r="P585" i="1" s="1"/>
  <c r="Q585" i="1" s="1"/>
  <c r="R585" i="1" s="1"/>
  <c r="S585" i="1" s="1"/>
  <c r="A655" i="1"/>
  <c r="B655" i="1" s="1"/>
  <c r="C655" i="1" s="1"/>
  <c r="F655" i="1" s="1"/>
  <c r="G655" i="1" s="1"/>
  <c r="H655" i="1" s="1"/>
  <c r="F259" i="1" s="1"/>
  <c r="G259" i="1" s="1"/>
  <c r="U592" i="1"/>
  <c r="V592" i="1" s="1"/>
  <c r="W592" i="1" s="1"/>
  <c r="Z592" i="1" s="1"/>
  <c r="AA592" i="1" s="1"/>
  <c r="AB592" i="1" s="1"/>
  <c r="AC592" i="1" s="1"/>
  <c r="A598" i="1"/>
  <c r="B598" i="1" s="1"/>
  <c r="C598" i="1" s="1"/>
  <c r="F598" i="1" s="1"/>
  <c r="G598" i="1" s="1"/>
  <c r="H598" i="1" s="1"/>
  <c r="I598" i="1" s="1"/>
  <c r="A588" i="1"/>
  <c r="B588" i="1" s="1"/>
  <c r="C588" i="1" s="1"/>
  <c r="F588" i="1" s="1"/>
  <c r="G588" i="1" s="1"/>
  <c r="H588" i="1" s="1"/>
  <c r="U543" i="1"/>
  <c r="V543" i="1" s="1"/>
  <c r="W543" i="1" s="1"/>
  <c r="Z543" i="1" s="1"/>
  <c r="AA543" i="1" s="1"/>
  <c r="AB543" i="1" s="1"/>
  <c r="AC543" i="1" s="1"/>
  <c r="K436" i="1"/>
  <c r="L436" i="1" s="1"/>
  <c r="M436" i="1" s="1"/>
  <c r="P436" i="1" s="1"/>
  <c r="Q436" i="1" s="1"/>
  <c r="R436" i="1" s="1"/>
  <c r="S436" i="1" s="1"/>
  <c r="K643" i="1"/>
  <c r="L643" i="1" s="1"/>
  <c r="M643" i="1" s="1"/>
  <c r="P643" i="1" s="1"/>
  <c r="Q643" i="1" s="1"/>
  <c r="R643" i="1" s="1"/>
  <c r="A643" i="1"/>
  <c r="B643" i="1" s="1"/>
  <c r="C643" i="1" s="1"/>
  <c r="F643" i="1" s="1"/>
  <c r="G643" i="1" s="1"/>
  <c r="H643" i="1" s="1"/>
  <c r="F247" i="1" s="1"/>
  <c r="G247" i="1" s="1"/>
  <c r="K631" i="1"/>
  <c r="L631" i="1" s="1"/>
  <c r="M631" i="1" s="1"/>
  <c r="P631" i="1" s="1"/>
  <c r="Q631" i="1" s="1"/>
  <c r="R631" i="1" s="1"/>
  <c r="S631" i="1" s="1"/>
  <c r="U415" i="1"/>
  <c r="V415" i="1" s="1"/>
  <c r="W415" i="1" s="1"/>
  <c r="Z415" i="1" s="1"/>
  <c r="AA415" i="1" s="1"/>
  <c r="AB415" i="1" s="1"/>
  <c r="AC415" i="1" s="1"/>
  <c r="K503" i="1"/>
  <c r="L503" i="1" s="1"/>
  <c r="M503" i="1" s="1"/>
  <c r="P503" i="1" s="1"/>
  <c r="Q503" i="1" s="1"/>
  <c r="R503" i="1" s="1"/>
  <c r="I107" i="1" s="1"/>
  <c r="J107" i="1" s="1"/>
  <c r="K454" i="1"/>
  <c r="L454" i="1" s="1"/>
  <c r="M454" i="1" s="1"/>
  <c r="P454" i="1" s="1"/>
  <c r="Q454" i="1" s="1"/>
  <c r="R454" i="1" s="1"/>
  <c r="I58" i="1" s="1"/>
  <c r="J58" i="1" s="1"/>
  <c r="K529" i="1"/>
  <c r="L529" i="1" s="1"/>
  <c r="M529" i="1" s="1"/>
  <c r="P529" i="1" s="1"/>
  <c r="Q529" i="1" s="1"/>
  <c r="R529" i="1" s="1"/>
  <c r="I133" i="1" s="1"/>
  <c r="J133" i="1" s="1"/>
  <c r="K646" i="1"/>
  <c r="L646" i="1" s="1"/>
  <c r="M646" i="1" s="1"/>
  <c r="P646" i="1" s="1"/>
  <c r="Q646" i="1" s="1"/>
  <c r="R646" i="1" s="1"/>
  <c r="S646" i="1" s="1"/>
  <c r="K444" i="1"/>
  <c r="L444" i="1" s="1"/>
  <c r="M444" i="1" s="1"/>
  <c r="P444" i="1" s="1"/>
  <c r="Q444" i="1" s="1"/>
  <c r="R444" i="1" s="1"/>
  <c r="A453" i="1"/>
  <c r="B453" i="1" s="1"/>
  <c r="U453" i="1" s="1"/>
  <c r="V453" i="1" s="1"/>
  <c r="W453" i="1" s="1"/>
  <c r="Z453" i="1" s="1"/>
  <c r="AA453" i="1" s="1"/>
  <c r="AB453" i="1" s="1"/>
  <c r="AC453" i="1" s="1"/>
  <c r="A682" i="1"/>
  <c r="B682" i="1" s="1"/>
  <c r="C682" i="1" s="1"/>
  <c r="F682" i="1" s="1"/>
  <c r="G682" i="1" s="1"/>
  <c r="H682" i="1" s="1"/>
  <c r="I682" i="1" s="1"/>
  <c r="K640" i="1"/>
  <c r="L640" i="1" s="1"/>
  <c r="M640" i="1" s="1"/>
  <c r="P640" i="1" s="1"/>
  <c r="Q640" i="1" s="1"/>
  <c r="R640" i="1" s="1"/>
  <c r="S640" i="1" s="1"/>
  <c r="U646" i="1"/>
  <c r="V646" i="1" s="1"/>
  <c r="W646" i="1" s="1"/>
  <c r="Z646" i="1" s="1"/>
  <c r="AA646" i="1" s="1"/>
  <c r="AB646" i="1" s="1"/>
  <c r="AC646" i="1" s="1"/>
  <c r="K472" i="1"/>
  <c r="L472" i="1" s="1"/>
  <c r="M472" i="1" s="1"/>
  <c r="P472" i="1" s="1"/>
  <c r="Q472" i="1" s="1"/>
  <c r="R472" i="1" s="1"/>
  <c r="I76" i="1" s="1"/>
  <c r="J76" i="1" s="1"/>
  <c r="K605" i="1"/>
  <c r="L605" i="1" s="1"/>
  <c r="M605" i="1" s="1"/>
  <c r="P605" i="1" s="1"/>
  <c r="Q605" i="1" s="1"/>
  <c r="R605" i="1" s="1"/>
  <c r="S605" i="1" s="1"/>
  <c r="K464" i="1"/>
  <c r="L464" i="1" s="1"/>
  <c r="M464" i="1" s="1"/>
  <c r="P464" i="1" s="1"/>
  <c r="Q464" i="1" s="1"/>
  <c r="R464" i="1" s="1"/>
  <c r="S464" i="1" s="1"/>
  <c r="U682" i="1"/>
  <c r="V682" i="1" s="1"/>
  <c r="W682" i="1" s="1"/>
  <c r="Z682" i="1" s="1"/>
  <c r="AA682" i="1" s="1"/>
  <c r="AB682" i="1" s="1"/>
  <c r="AC682" i="1" s="1"/>
  <c r="U640" i="1"/>
  <c r="V640" i="1" s="1"/>
  <c r="W640" i="1" s="1"/>
  <c r="Z640" i="1" s="1"/>
  <c r="AA640" i="1" s="1"/>
  <c r="AB640" i="1" s="1"/>
  <c r="AC640" i="1" s="1"/>
  <c r="K610" i="1"/>
  <c r="L610" i="1" s="1"/>
  <c r="M610" i="1" s="1"/>
  <c r="P610" i="1" s="1"/>
  <c r="Q610" i="1" s="1"/>
  <c r="R610" i="1" s="1"/>
  <c r="S610" i="1" s="1"/>
  <c r="U464" i="1"/>
  <c r="V464" i="1" s="1"/>
  <c r="W464" i="1" s="1"/>
  <c r="Z464" i="1" s="1"/>
  <c r="AA464" i="1" s="1"/>
  <c r="AB464" i="1" s="1"/>
  <c r="AC464" i="1" s="1"/>
  <c r="U667" i="1"/>
  <c r="V667" i="1" s="1"/>
  <c r="W667" i="1" s="1"/>
  <c r="Z667" i="1" s="1"/>
  <c r="AA667" i="1" s="1"/>
  <c r="AB667" i="1" s="1"/>
  <c r="AC667" i="1" s="1"/>
  <c r="U472" i="1"/>
  <c r="V472" i="1" s="1"/>
  <c r="W472" i="1" s="1"/>
  <c r="Z472" i="1" s="1"/>
  <c r="AA472" i="1" s="1"/>
  <c r="AB472" i="1" s="1"/>
  <c r="AC472" i="1" s="1"/>
  <c r="A689" i="1"/>
  <c r="B689" i="1" s="1"/>
  <c r="C689" i="1" s="1"/>
  <c r="F689" i="1" s="1"/>
  <c r="G689" i="1" s="1"/>
  <c r="H689" i="1" s="1"/>
  <c r="K667" i="1"/>
  <c r="L667" i="1" s="1"/>
  <c r="M667" i="1" s="1"/>
  <c r="P667" i="1" s="1"/>
  <c r="Q667" i="1" s="1"/>
  <c r="R667" i="1" s="1"/>
  <c r="I271" i="1" s="1"/>
  <c r="J271" i="1" s="1"/>
  <c r="A555" i="1"/>
  <c r="B555" i="1" s="1"/>
  <c r="C555" i="1" s="1"/>
  <c r="F555" i="1" s="1"/>
  <c r="G555" i="1" s="1"/>
  <c r="H555" i="1" s="1"/>
  <c r="F159" i="1" s="1"/>
  <c r="G159" i="1" s="1"/>
  <c r="A610" i="1"/>
  <c r="B610" i="1" s="1"/>
  <c r="C610" i="1" s="1"/>
  <c r="F610" i="1" s="1"/>
  <c r="G610" i="1" s="1"/>
  <c r="H610" i="1" s="1"/>
  <c r="I610" i="1" s="1"/>
  <c r="U508" i="1"/>
  <c r="V508" i="1" s="1"/>
  <c r="W508" i="1" s="1"/>
  <c r="Z508" i="1" s="1"/>
  <c r="AA508" i="1" s="1"/>
  <c r="AB508" i="1" s="1"/>
  <c r="AC508" i="1" s="1"/>
  <c r="K555" i="1"/>
  <c r="L555" i="1" s="1"/>
  <c r="M555" i="1" s="1"/>
  <c r="P555" i="1" s="1"/>
  <c r="Q555" i="1" s="1"/>
  <c r="R555" i="1" s="1"/>
  <c r="S555" i="1" s="1"/>
  <c r="A539" i="1"/>
  <c r="B539" i="1" s="1"/>
  <c r="C539" i="1" s="1"/>
  <c r="F539" i="1" s="1"/>
  <c r="G539" i="1" s="1"/>
  <c r="H539" i="1" s="1"/>
  <c r="F143" i="1" s="1"/>
  <c r="G143" i="1" s="1"/>
  <c r="A564" i="1"/>
  <c r="B564" i="1" s="1"/>
  <c r="C564" i="1" s="1"/>
  <c r="F564" i="1" s="1"/>
  <c r="G564" i="1" s="1"/>
  <c r="H564" i="1" s="1"/>
  <c r="F168" i="1" s="1"/>
  <c r="G168" i="1" s="1"/>
  <c r="U444" i="1"/>
  <c r="V444" i="1" s="1"/>
  <c r="W444" i="1" s="1"/>
  <c r="Z444" i="1" s="1"/>
  <c r="AA444" i="1" s="1"/>
  <c r="AB444" i="1" s="1"/>
  <c r="AC444" i="1" s="1"/>
  <c r="A631" i="1"/>
  <c r="B631" i="1" s="1"/>
  <c r="C631" i="1" s="1"/>
  <c r="F631" i="1" s="1"/>
  <c r="G631" i="1" s="1"/>
  <c r="H631" i="1" s="1"/>
  <c r="F235" i="1" s="1"/>
  <c r="G235" i="1" s="1"/>
  <c r="K508" i="1"/>
  <c r="L508" i="1" s="1"/>
  <c r="M508" i="1" s="1"/>
  <c r="P508" i="1" s="1"/>
  <c r="Q508" i="1" s="1"/>
  <c r="R508" i="1" s="1"/>
  <c r="I112" i="1" s="1"/>
  <c r="J112" i="1" s="1"/>
  <c r="A415" i="1"/>
  <c r="B415" i="1" s="1"/>
  <c r="C415" i="1" s="1"/>
  <c r="F415" i="1" s="1"/>
  <c r="G415" i="1" s="1"/>
  <c r="H415" i="1" s="1"/>
  <c r="I415" i="1" s="1"/>
  <c r="U454" i="1"/>
  <c r="V454" i="1" s="1"/>
  <c r="W454" i="1" s="1"/>
  <c r="Z454" i="1" s="1"/>
  <c r="AA454" i="1" s="1"/>
  <c r="AB454" i="1" s="1"/>
  <c r="AC454" i="1" s="1"/>
  <c r="A503" i="1"/>
  <c r="B503" i="1" s="1"/>
  <c r="C503" i="1" s="1"/>
  <c r="F503" i="1" s="1"/>
  <c r="G503" i="1" s="1"/>
  <c r="H503" i="1" s="1"/>
  <c r="F107" i="1" s="1"/>
  <c r="G107" i="1" s="1"/>
  <c r="U539" i="1"/>
  <c r="V539" i="1" s="1"/>
  <c r="W539" i="1" s="1"/>
  <c r="Z539" i="1" s="1"/>
  <c r="AA539" i="1" s="1"/>
  <c r="AB539" i="1" s="1"/>
  <c r="AC539" i="1" s="1"/>
  <c r="K447" i="1"/>
  <c r="L447" i="1" s="1"/>
  <c r="M447" i="1" s="1"/>
  <c r="P447" i="1" s="1"/>
  <c r="Q447" i="1" s="1"/>
  <c r="R447" i="1" s="1"/>
  <c r="A436" i="1"/>
  <c r="B436" i="1" s="1"/>
  <c r="C436" i="1" s="1"/>
  <c r="F436" i="1" s="1"/>
  <c r="G436" i="1" s="1"/>
  <c r="H436" i="1" s="1"/>
  <c r="F40" i="1" s="1"/>
  <c r="G40" i="1" s="1"/>
  <c r="A447" i="1"/>
  <c r="B447" i="1" s="1"/>
  <c r="C447" i="1" s="1"/>
  <c r="F447" i="1" s="1"/>
  <c r="G447" i="1" s="1"/>
  <c r="H447" i="1" s="1"/>
  <c r="F51" i="1" s="1"/>
  <c r="G51" i="1" s="1"/>
  <c r="K645" i="1"/>
  <c r="L645" i="1" s="1"/>
  <c r="M645" i="1" s="1"/>
  <c r="P645" i="1" s="1"/>
  <c r="Q645" i="1" s="1"/>
  <c r="R645" i="1" s="1"/>
  <c r="I249" i="1" s="1"/>
  <c r="J249" i="1" s="1"/>
  <c r="U475" i="1"/>
  <c r="V475" i="1" s="1"/>
  <c r="W475" i="1" s="1"/>
  <c r="Z475" i="1" s="1"/>
  <c r="AA475" i="1" s="1"/>
  <c r="AB475" i="1" s="1"/>
  <c r="AC475" i="1" s="1"/>
  <c r="U604" i="1"/>
  <c r="V604" i="1" s="1"/>
  <c r="W604" i="1" s="1"/>
  <c r="Z604" i="1" s="1"/>
  <c r="AA604" i="1" s="1"/>
  <c r="AB604" i="1" s="1"/>
  <c r="AC604" i="1" s="1"/>
  <c r="A596" i="1"/>
  <c r="B596" i="1" s="1"/>
  <c r="C596" i="1" s="1"/>
  <c r="F596" i="1" s="1"/>
  <c r="G596" i="1" s="1"/>
  <c r="H596" i="1" s="1"/>
  <c r="I596" i="1" s="1"/>
  <c r="A630" i="1"/>
  <c r="B630" i="1" s="1"/>
  <c r="C630" i="1" s="1"/>
  <c r="F630" i="1" s="1"/>
  <c r="G630" i="1" s="1"/>
  <c r="H630" i="1" s="1"/>
  <c r="I630" i="1" s="1"/>
  <c r="K575" i="1"/>
  <c r="L575" i="1" s="1"/>
  <c r="M575" i="1" s="1"/>
  <c r="P575" i="1" s="1"/>
  <c r="Q575" i="1" s="1"/>
  <c r="R575" i="1" s="1"/>
  <c r="S575" i="1" s="1"/>
  <c r="U624" i="1"/>
  <c r="V624" i="1" s="1"/>
  <c r="W624" i="1" s="1"/>
  <c r="Z624" i="1" s="1"/>
  <c r="AA624" i="1" s="1"/>
  <c r="AB624" i="1" s="1"/>
  <c r="AC624" i="1" s="1"/>
  <c r="K630" i="1"/>
  <c r="L630" i="1" s="1"/>
  <c r="M630" i="1" s="1"/>
  <c r="P630" i="1" s="1"/>
  <c r="Q630" i="1" s="1"/>
  <c r="R630" i="1" s="1"/>
  <c r="S630" i="1" s="1"/>
  <c r="A578" i="1"/>
  <c r="B578" i="1" s="1"/>
  <c r="C578" i="1" s="1"/>
  <c r="F578" i="1" s="1"/>
  <c r="G578" i="1" s="1"/>
  <c r="H578" i="1" s="1"/>
  <c r="I578" i="1" s="1"/>
  <c r="U478" i="1"/>
  <c r="V478" i="1" s="1"/>
  <c r="W478" i="1" s="1"/>
  <c r="Z478" i="1" s="1"/>
  <c r="AA478" i="1" s="1"/>
  <c r="AB478" i="1" s="1"/>
  <c r="AC478" i="1" s="1"/>
  <c r="K478" i="1"/>
  <c r="L478" i="1" s="1"/>
  <c r="M478" i="1" s="1"/>
  <c r="P478" i="1" s="1"/>
  <c r="Q478" i="1" s="1"/>
  <c r="R478" i="1" s="1"/>
  <c r="S478" i="1" s="1"/>
  <c r="K520" i="1"/>
  <c r="L520" i="1" s="1"/>
  <c r="M520" i="1" s="1"/>
  <c r="P520" i="1" s="1"/>
  <c r="Q520" i="1" s="1"/>
  <c r="R520" i="1" s="1"/>
  <c r="S520" i="1" s="1"/>
  <c r="K411" i="1"/>
  <c r="L411" i="1" s="1"/>
  <c r="M411" i="1" s="1"/>
  <c r="P411" i="1" s="1"/>
  <c r="Q411" i="1" s="1"/>
  <c r="R411" i="1" s="1"/>
  <c r="I15" i="1" s="1"/>
  <c r="J15" i="1" s="1"/>
  <c r="K499" i="1"/>
  <c r="L499" i="1" s="1"/>
  <c r="M499" i="1" s="1"/>
  <c r="P499" i="1" s="1"/>
  <c r="Q499" i="1" s="1"/>
  <c r="R499" i="1" s="1"/>
  <c r="I103" i="1" s="1"/>
  <c r="J103" i="1" s="1"/>
  <c r="K663" i="1"/>
  <c r="L663" i="1" s="1"/>
  <c r="M663" i="1" s="1"/>
  <c r="P663" i="1" s="1"/>
  <c r="Q663" i="1" s="1"/>
  <c r="R663" i="1" s="1"/>
  <c r="I267" i="1" s="1"/>
  <c r="J267" i="1" s="1"/>
  <c r="A591" i="1"/>
  <c r="B591" i="1" s="1"/>
  <c r="C591" i="1" s="1"/>
  <c r="F591" i="1" s="1"/>
  <c r="G591" i="1" s="1"/>
  <c r="H591" i="1" s="1"/>
  <c r="F195" i="1" s="1"/>
  <c r="G195" i="1" s="1"/>
  <c r="K442" i="1"/>
  <c r="L442" i="1" s="1"/>
  <c r="M442" i="1" s="1"/>
  <c r="P442" i="1" s="1"/>
  <c r="Q442" i="1" s="1"/>
  <c r="R442" i="1" s="1"/>
  <c r="I46" i="1" s="1"/>
  <c r="J46" i="1" s="1"/>
  <c r="U564" i="1"/>
  <c r="V564" i="1" s="1"/>
  <c r="W564" i="1" s="1"/>
  <c r="Z564" i="1" s="1"/>
  <c r="AA564" i="1" s="1"/>
  <c r="AB564" i="1" s="1"/>
  <c r="AC564" i="1" s="1"/>
  <c r="A404" i="1"/>
  <c r="B404" i="1" s="1"/>
  <c r="C404" i="1" s="1"/>
  <c r="F404" i="1" s="1"/>
  <c r="G404" i="1" s="1"/>
  <c r="H404" i="1" s="1"/>
  <c r="F8" i="1" s="1"/>
  <c r="G8" i="1" s="1"/>
  <c r="A411" i="1"/>
  <c r="B411" i="1" s="1"/>
  <c r="C411" i="1" s="1"/>
  <c r="F411" i="1" s="1"/>
  <c r="G411" i="1" s="1"/>
  <c r="H411" i="1" s="1"/>
  <c r="F15" i="1" s="1"/>
  <c r="G15" i="1" s="1"/>
  <c r="U499" i="1"/>
  <c r="V499" i="1" s="1"/>
  <c r="W499" i="1" s="1"/>
  <c r="Z499" i="1" s="1"/>
  <c r="AA499" i="1" s="1"/>
  <c r="AB499" i="1" s="1"/>
  <c r="AC499" i="1" s="1"/>
  <c r="K606" i="1"/>
  <c r="L606" i="1" s="1"/>
  <c r="M606" i="1" s="1"/>
  <c r="P606" i="1" s="1"/>
  <c r="Q606" i="1" s="1"/>
  <c r="R606" i="1" s="1"/>
  <c r="I210" i="1" s="1"/>
  <c r="J210" i="1" s="1"/>
  <c r="A663" i="1"/>
  <c r="B663" i="1" s="1"/>
  <c r="C663" i="1" s="1"/>
  <c r="F663" i="1" s="1"/>
  <c r="G663" i="1" s="1"/>
  <c r="H663" i="1" s="1"/>
  <c r="F267" i="1" s="1"/>
  <c r="G267" i="1" s="1"/>
  <c r="U544" i="1"/>
  <c r="V544" i="1" s="1"/>
  <c r="W544" i="1" s="1"/>
  <c r="Z544" i="1" s="1"/>
  <c r="AA544" i="1" s="1"/>
  <c r="AB544" i="1" s="1"/>
  <c r="AC544" i="1" s="1"/>
  <c r="U606" i="1"/>
  <c r="V606" i="1" s="1"/>
  <c r="W606" i="1" s="1"/>
  <c r="Z606" i="1" s="1"/>
  <c r="AA606" i="1" s="1"/>
  <c r="AB606" i="1" s="1"/>
  <c r="AC606" i="1" s="1"/>
  <c r="A492" i="1"/>
  <c r="B492" i="1" s="1"/>
  <c r="C492" i="1" s="1"/>
  <c r="F492" i="1" s="1"/>
  <c r="G492" i="1" s="1"/>
  <c r="H492" i="1" s="1"/>
  <c r="I492" i="1" s="1"/>
  <c r="K531" i="1"/>
  <c r="L531" i="1" s="1"/>
  <c r="M531" i="1" s="1"/>
  <c r="P531" i="1" s="1"/>
  <c r="Q531" i="1" s="1"/>
  <c r="R531" i="1" s="1"/>
  <c r="S531" i="1" s="1"/>
  <c r="K492" i="1"/>
  <c r="L492" i="1" s="1"/>
  <c r="M492" i="1" s="1"/>
  <c r="P492" i="1" s="1"/>
  <c r="Q492" i="1" s="1"/>
  <c r="R492" i="1" s="1"/>
  <c r="I96" i="1" s="1"/>
  <c r="J96" i="1" s="1"/>
  <c r="K404" i="1"/>
  <c r="L404" i="1" s="1"/>
  <c r="M404" i="1" s="1"/>
  <c r="P404" i="1" s="1"/>
  <c r="Q404" i="1" s="1"/>
  <c r="R404" i="1" s="1"/>
  <c r="I8" i="1" s="1"/>
  <c r="J8" i="1" s="1"/>
  <c r="A422" i="1"/>
  <c r="B422" i="1" s="1"/>
  <c r="C422" i="1" s="1"/>
  <c r="F422" i="1" s="1"/>
  <c r="G422" i="1" s="1"/>
  <c r="H422" i="1" s="1"/>
  <c r="I422" i="1" s="1"/>
  <c r="K422" i="1"/>
  <c r="L422" i="1" s="1"/>
  <c r="M422" i="1" s="1"/>
  <c r="P422" i="1" s="1"/>
  <c r="Q422" i="1" s="1"/>
  <c r="R422" i="1" s="1"/>
  <c r="S422" i="1" s="1"/>
  <c r="U531" i="1"/>
  <c r="V531" i="1" s="1"/>
  <c r="W531" i="1" s="1"/>
  <c r="Z531" i="1" s="1"/>
  <c r="AA531" i="1" s="1"/>
  <c r="AB531" i="1" s="1"/>
  <c r="AC531" i="1" s="1"/>
  <c r="K571" i="1"/>
  <c r="L571" i="1" s="1"/>
  <c r="M571" i="1" s="1"/>
  <c r="P571" i="1" s="1"/>
  <c r="Q571" i="1" s="1"/>
  <c r="R571" i="1" s="1"/>
  <c r="S571" i="1" s="1"/>
  <c r="U580" i="1"/>
  <c r="V580" i="1" s="1"/>
  <c r="W580" i="1" s="1"/>
  <c r="Z580" i="1" s="1"/>
  <c r="AA580" i="1" s="1"/>
  <c r="AB580" i="1" s="1"/>
  <c r="AC580" i="1" s="1"/>
  <c r="A571" i="1"/>
  <c r="B571" i="1" s="1"/>
  <c r="C571" i="1" s="1"/>
  <c r="F571" i="1" s="1"/>
  <c r="G571" i="1" s="1"/>
  <c r="H571" i="1" s="1"/>
  <c r="I571" i="1" s="1"/>
  <c r="A579" i="1"/>
  <c r="B579" i="1" s="1"/>
  <c r="C579" i="1" s="1"/>
  <c r="F579" i="1" s="1"/>
  <c r="G579" i="1" s="1"/>
  <c r="H579" i="1" s="1"/>
  <c r="I579" i="1" s="1"/>
  <c r="A476" i="1"/>
  <c r="B476" i="1" s="1"/>
  <c r="C476" i="1" s="1"/>
  <c r="F476" i="1" s="1"/>
  <c r="G476" i="1" s="1"/>
  <c r="H476" i="1" s="1"/>
  <c r="K476" i="1"/>
  <c r="L476" i="1" s="1"/>
  <c r="M476" i="1" s="1"/>
  <c r="P476" i="1" s="1"/>
  <c r="Q476" i="1" s="1"/>
  <c r="R476" i="1" s="1"/>
  <c r="A493" i="1"/>
  <c r="B493" i="1" s="1"/>
  <c r="C493" i="1" s="1"/>
  <c r="F493" i="1" s="1"/>
  <c r="G493" i="1" s="1"/>
  <c r="H493" i="1" s="1"/>
  <c r="F97" i="1" s="1"/>
  <c r="G97" i="1" s="1"/>
  <c r="A665" i="1"/>
  <c r="B665" i="1" s="1"/>
  <c r="C665" i="1" s="1"/>
  <c r="F665" i="1" s="1"/>
  <c r="G665" i="1" s="1"/>
  <c r="H665" i="1" s="1"/>
  <c r="F36" i="1"/>
  <c r="G36" i="1" s="1"/>
  <c r="U675" i="1"/>
  <c r="V675" i="1" s="1"/>
  <c r="W675" i="1" s="1"/>
  <c r="Z675" i="1" s="1"/>
  <c r="AA675" i="1" s="1"/>
  <c r="AB675" i="1" s="1"/>
  <c r="AC675" i="1" s="1"/>
  <c r="U566" i="1"/>
  <c r="V566" i="1" s="1"/>
  <c r="W566" i="1" s="1"/>
  <c r="Z566" i="1" s="1"/>
  <c r="AA566" i="1" s="1"/>
  <c r="AB566" i="1" s="1"/>
  <c r="AC566" i="1" s="1"/>
  <c r="U530" i="1"/>
  <c r="V530" i="1" s="1"/>
  <c r="W530" i="1" s="1"/>
  <c r="Z530" i="1" s="1"/>
  <c r="AA530" i="1" s="1"/>
  <c r="AB530" i="1" s="1"/>
  <c r="AC530" i="1" s="1"/>
  <c r="A675" i="1"/>
  <c r="B675" i="1" s="1"/>
  <c r="C675" i="1" s="1"/>
  <c r="F675" i="1" s="1"/>
  <c r="G675" i="1" s="1"/>
  <c r="H675" i="1" s="1"/>
  <c r="F279" i="1" s="1"/>
  <c r="G279" i="1" s="1"/>
  <c r="K547" i="1"/>
  <c r="L547" i="1" s="1"/>
  <c r="M547" i="1" s="1"/>
  <c r="P547" i="1" s="1"/>
  <c r="Q547" i="1" s="1"/>
  <c r="R547" i="1" s="1"/>
  <c r="I151" i="1" s="1"/>
  <c r="J151" i="1" s="1"/>
  <c r="K566" i="1"/>
  <c r="L566" i="1" s="1"/>
  <c r="M566" i="1" s="1"/>
  <c r="P566" i="1" s="1"/>
  <c r="Q566" i="1" s="1"/>
  <c r="R566" i="1" s="1"/>
  <c r="S566" i="1" s="1"/>
  <c r="A542" i="1"/>
  <c r="B542" i="1" s="1"/>
  <c r="C542" i="1" s="1"/>
  <c r="F542" i="1" s="1"/>
  <c r="G542" i="1" s="1"/>
  <c r="H542" i="1" s="1"/>
  <c r="F146" i="1" s="1"/>
  <c r="G146" i="1" s="1"/>
  <c r="S493" i="1"/>
  <c r="K419" i="1"/>
  <c r="L419" i="1" s="1"/>
  <c r="M419" i="1" s="1"/>
  <c r="P419" i="1" s="1"/>
  <c r="Q419" i="1" s="1"/>
  <c r="R419" i="1" s="1"/>
  <c r="S419" i="1" s="1"/>
  <c r="K662" i="1"/>
  <c r="L662" i="1" s="1"/>
  <c r="M662" i="1" s="1"/>
  <c r="P662" i="1" s="1"/>
  <c r="Q662" i="1" s="1"/>
  <c r="R662" i="1" s="1"/>
  <c r="I266" i="1" s="1"/>
  <c r="J266" i="1" s="1"/>
  <c r="U547" i="1"/>
  <c r="V547" i="1" s="1"/>
  <c r="W547" i="1" s="1"/>
  <c r="Z547" i="1" s="1"/>
  <c r="AA547" i="1" s="1"/>
  <c r="AB547" i="1" s="1"/>
  <c r="AC547" i="1" s="1"/>
  <c r="U524" i="1"/>
  <c r="V524" i="1" s="1"/>
  <c r="W524" i="1" s="1"/>
  <c r="Z524" i="1" s="1"/>
  <c r="AA524" i="1" s="1"/>
  <c r="AB524" i="1" s="1"/>
  <c r="AC524" i="1" s="1"/>
  <c r="U542" i="1"/>
  <c r="V542" i="1" s="1"/>
  <c r="W542" i="1" s="1"/>
  <c r="Z542" i="1" s="1"/>
  <c r="AA542" i="1" s="1"/>
  <c r="AB542" i="1" s="1"/>
  <c r="AC542" i="1" s="1"/>
  <c r="A419" i="1"/>
  <c r="B419" i="1" s="1"/>
  <c r="C419" i="1" s="1"/>
  <c r="F419" i="1" s="1"/>
  <c r="G419" i="1" s="1"/>
  <c r="H419" i="1" s="1"/>
  <c r="F23" i="1" s="1"/>
  <c r="G23" i="1" s="1"/>
  <c r="U536" i="1"/>
  <c r="V536" i="1" s="1"/>
  <c r="W536" i="1" s="1"/>
  <c r="Z536" i="1" s="1"/>
  <c r="AA536" i="1" s="1"/>
  <c r="AB536" i="1" s="1"/>
  <c r="AC536" i="1" s="1"/>
  <c r="U662" i="1"/>
  <c r="V662" i="1" s="1"/>
  <c r="W662" i="1" s="1"/>
  <c r="Z662" i="1" s="1"/>
  <c r="AA662" i="1" s="1"/>
  <c r="AB662" i="1" s="1"/>
  <c r="AC662" i="1" s="1"/>
  <c r="U666" i="1"/>
  <c r="V666" i="1" s="1"/>
  <c r="W666" i="1" s="1"/>
  <c r="Z666" i="1" s="1"/>
  <c r="AA666" i="1" s="1"/>
  <c r="AB666" i="1" s="1"/>
  <c r="AC666" i="1" s="1"/>
  <c r="A536" i="1"/>
  <c r="B536" i="1" s="1"/>
  <c r="C536" i="1" s="1"/>
  <c r="F536" i="1" s="1"/>
  <c r="G536" i="1" s="1"/>
  <c r="H536" i="1" s="1"/>
  <c r="I536" i="1" s="1"/>
  <c r="A666" i="1"/>
  <c r="B666" i="1" s="1"/>
  <c r="C666" i="1" s="1"/>
  <c r="F666" i="1" s="1"/>
  <c r="G666" i="1" s="1"/>
  <c r="H666" i="1" s="1"/>
  <c r="I666" i="1" s="1"/>
  <c r="A586" i="1"/>
  <c r="B586" i="1" s="1"/>
  <c r="C586" i="1" s="1"/>
  <c r="F586" i="1" s="1"/>
  <c r="G586" i="1" s="1"/>
  <c r="H586" i="1" s="1"/>
  <c r="F190" i="1" s="1"/>
  <c r="G190" i="1" s="1"/>
  <c r="K586" i="1"/>
  <c r="L586" i="1" s="1"/>
  <c r="M586" i="1" s="1"/>
  <c r="P586" i="1" s="1"/>
  <c r="Q586" i="1" s="1"/>
  <c r="R586" i="1" s="1"/>
  <c r="I190" i="1" s="1"/>
  <c r="J190" i="1" s="1"/>
  <c r="U512" i="1"/>
  <c r="V512" i="1" s="1"/>
  <c r="W512" i="1" s="1"/>
  <c r="Z512" i="1" s="1"/>
  <c r="AA512" i="1" s="1"/>
  <c r="AB512" i="1" s="1"/>
  <c r="AC512" i="1" s="1"/>
  <c r="K592" i="1"/>
  <c r="L592" i="1" s="1"/>
  <c r="M592" i="1" s="1"/>
  <c r="P592" i="1" s="1"/>
  <c r="Q592" i="1" s="1"/>
  <c r="R592" i="1" s="1"/>
  <c r="S592" i="1" s="1"/>
  <c r="A575" i="1"/>
  <c r="B575" i="1" s="1"/>
  <c r="C575" i="1" s="1"/>
  <c r="F575" i="1" s="1"/>
  <c r="G575" i="1" s="1"/>
  <c r="H575" i="1" s="1"/>
  <c r="I575" i="1" s="1"/>
  <c r="U578" i="1"/>
  <c r="V578" i="1" s="1"/>
  <c r="W578" i="1" s="1"/>
  <c r="Z578" i="1" s="1"/>
  <c r="AA578" i="1" s="1"/>
  <c r="AB578" i="1" s="1"/>
  <c r="AC578" i="1" s="1"/>
  <c r="A500" i="1"/>
  <c r="B500" i="1" s="1"/>
  <c r="C500" i="1" s="1"/>
  <c r="F500" i="1" s="1"/>
  <c r="G500" i="1" s="1"/>
  <c r="H500" i="1" s="1"/>
  <c r="F104" i="1" s="1"/>
  <c r="G104" i="1" s="1"/>
  <c r="A684" i="1"/>
  <c r="B684" i="1" s="1"/>
  <c r="C684" i="1" s="1"/>
  <c r="F684" i="1" s="1"/>
  <c r="G684" i="1" s="1"/>
  <c r="H684" i="1" s="1"/>
  <c r="F288" i="1" s="1"/>
  <c r="G288" i="1" s="1"/>
  <c r="A522" i="1"/>
  <c r="B522" i="1" s="1"/>
  <c r="C522" i="1" s="1"/>
  <c r="F522" i="1" s="1"/>
  <c r="G522" i="1" s="1"/>
  <c r="H522" i="1" s="1"/>
  <c r="I522" i="1" s="1"/>
  <c r="K483" i="1"/>
  <c r="L483" i="1" s="1"/>
  <c r="M483" i="1" s="1"/>
  <c r="P483" i="1" s="1"/>
  <c r="Q483" i="1" s="1"/>
  <c r="R483" i="1" s="1"/>
  <c r="S483" i="1" s="1"/>
  <c r="U486" i="1"/>
  <c r="V486" i="1" s="1"/>
  <c r="W486" i="1" s="1"/>
  <c r="Z486" i="1" s="1"/>
  <c r="AA486" i="1" s="1"/>
  <c r="AB486" i="1" s="1"/>
  <c r="AC486" i="1" s="1"/>
  <c r="K500" i="1"/>
  <c r="L500" i="1" s="1"/>
  <c r="M500" i="1" s="1"/>
  <c r="P500" i="1" s="1"/>
  <c r="Q500" i="1" s="1"/>
  <c r="R500" i="1" s="1"/>
  <c r="I104" i="1" s="1"/>
  <c r="J104" i="1" s="1"/>
  <c r="A612" i="1"/>
  <c r="B612" i="1" s="1"/>
  <c r="C612" i="1" s="1"/>
  <c r="F612" i="1" s="1"/>
  <c r="G612" i="1" s="1"/>
  <c r="H612" i="1" s="1"/>
  <c r="F216" i="1" s="1"/>
  <c r="G216" i="1" s="1"/>
  <c r="U684" i="1"/>
  <c r="V684" i="1" s="1"/>
  <c r="W684" i="1" s="1"/>
  <c r="Z684" i="1" s="1"/>
  <c r="AA684" i="1" s="1"/>
  <c r="AB684" i="1" s="1"/>
  <c r="AC684" i="1" s="1"/>
  <c r="K522" i="1"/>
  <c r="L522" i="1" s="1"/>
  <c r="M522" i="1" s="1"/>
  <c r="P522" i="1" s="1"/>
  <c r="Q522" i="1" s="1"/>
  <c r="R522" i="1" s="1"/>
  <c r="S522" i="1" s="1"/>
  <c r="U483" i="1"/>
  <c r="V483" i="1" s="1"/>
  <c r="W483" i="1" s="1"/>
  <c r="Z483" i="1" s="1"/>
  <c r="AA483" i="1" s="1"/>
  <c r="AB483" i="1" s="1"/>
  <c r="AC483" i="1" s="1"/>
  <c r="K567" i="1"/>
  <c r="L567" i="1" s="1"/>
  <c r="M567" i="1" s="1"/>
  <c r="P567" i="1" s="1"/>
  <c r="Q567" i="1" s="1"/>
  <c r="R567" i="1" s="1"/>
  <c r="S567" i="1" s="1"/>
  <c r="A486" i="1"/>
  <c r="B486" i="1" s="1"/>
  <c r="C486" i="1" s="1"/>
  <c r="F486" i="1" s="1"/>
  <c r="G486" i="1" s="1"/>
  <c r="H486" i="1" s="1"/>
  <c r="F90" i="1" s="1"/>
  <c r="G90" i="1" s="1"/>
  <c r="U612" i="1"/>
  <c r="V612" i="1" s="1"/>
  <c r="W612" i="1" s="1"/>
  <c r="Z612" i="1" s="1"/>
  <c r="AA612" i="1" s="1"/>
  <c r="AB612" i="1" s="1"/>
  <c r="AC612" i="1" s="1"/>
  <c r="K690" i="1"/>
  <c r="L690" i="1" s="1"/>
  <c r="M690" i="1" s="1"/>
  <c r="P690" i="1" s="1"/>
  <c r="Q690" i="1" s="1"/>
  <c r="R690" i="1" s="1"/>
  <c r="S690" i="1" s="1"/>
  <c r="A429" i="1"/>
  <c r="B429" i="1" s="1"/>
  <c r="U429" i="1" s="1"/>
  <c r="V429" i="1" s="1"/>
  <c r="W429" i="1" s="1"/>
  <c r="Z429" i="1" s="1"/>
  <c r="AA429" i="1" s="1"/>
  <c r="AB429" i="1" s="1"/>
  <c r="AC429" i="1" s="1"/>
  <c r="U567" i="1"/>
  <c r="V567" i="1" s="1"/>
  <c r="W567" i="1" s="1"/>
  <c r="Z567" i="1" s="1"/>
  <c r="AA567" i="1" s="1"/>
  <c r="AB567" i="1" s="1"/>
  <c r="AC567" i="1" s="1"/>
  <c r="A589" i="1"/>
  <c r="B589" i="1" s="1"/>
  <c r="C589" i="1" s="1"/>
  <c r="F589" i="1" s="1"/>
  <c r="G589" i="1" s="1"/>
  <c r="H589" i="1" s="1"/>
  <c r="K490" i="1"/>
  <c r="L490" i="1" s="1"/>
  <c r="M490" i="1" s="1"/>
  <c r="P490" i="1" s="1"/>
  <c r="Q490" i="1" s="1"/>
  <c r="R490" i="1" s="1"/>
  <c r="S490" i="1" s="1"/>
  <c r="A690" i="1"/>
  <c r="B690" i="1" s="1"/>
  <c r="C690" i="1" s="1"/>
  <c r="F690" i="1" s="1"/>
  <c r="G690" i="1" s="1"/>
  <c r="H690" i="1" s="1"/>
  <c r="F294" i="1" s="1"/>
  <c r="G294" i="1" s="1"/>
  <c r="K629" i="1"/>
  <c r="L629" i="1" s="1"/>
  <c r="M629" i="1" s="1"/>
  <c r="P629" i="1" s="1"/>
  <c r="Q629" i="1" s="1"/>
  <c r="R629" i="1" s="1"/>
  <c r="S629" i="1" s="1"/>
  <c r="A490" i="1"/>
  <c r="B490" i="1" s="1"/>
  <c r="C490" i="1" s="1"/>
  <c r="F490" i="1" s="1"/>
  <c r="G490" i="1" s="1"/>
  <c r="H490" i="1" s="1"/>
  <c r="F94" i="1" s="1"/>
  <c r="G94" i="1" s="1"/>
  <c r="K451" i="1"/>
  <c r="L451" i="1" s="1"/>
  <c r="M451" i="1" s="1"/>
  <c r="P451" i="1" s="1"/>
  <c r="Q451" i="1" s="1"/>
  <c r="R451" i="1" s="1"/>
  <c r="I55" i="1" s="1"/>
  <c r="J55" i="1" s="1"/>
  <c r="A451" i="1"/>
  <c r="B451" i="1" s="1"/>
  <c r="C451" i="1" s="1"/>
  <c r="F451" i="1" s="1"/>
  <c r="G451" i="1" s="1"/>
  <c r="H451" i="1" s="1"/>
  <c r="I451" i="1" s="1"/>
  <c r="K452" i="1"/>
  <c r="L452" i="1" s="1"/>
  <c r="M452" i="1" s="1"/>
  <c r="P452" i="1" s="1"/>
  <c r="Q452" i="1" s="1"/>
  <c r="R452" i="1" s="1"/>
  <c r="A428" i="1"/>
  <c r="B428" i="1" s="1"/>
  <c r="C428" i="1" s="1"/>
  <c r="F428" i="1" s="1"/>
  <c r="G428" i="1" s="1"/>
  <c r="H428" i="1" s="1"/>
  <c r="K577" i="1"/>
  <c r="L577" i="1" s="1"/>
  <c r="M577" i="1" s="1"/>
  <c r="P577" i="1" s="1"/>
  <c r="Q577" i="1" s="1"/>
  <c r="R577" i="1" s="1"/>
  <c r="I181" i="1" s="1"/>
  <c r="J181" i="1" s="1"/>
  <c r="A550" i="1"/>
  <c r="B550" i="1" s="1"/>
  <c r="C550" i="1" s="1"/>
  <c r="F550" i="1" s="1"/>
  <c r="G550" i="1" s="1"/>
  <c r="H550" i="1" s="1"/>
  <c r="F154" i="1" s="1"/>
  <c r="G154" i="1" s="1"/>
  <c r="U428" i="1"/>
  <c r="V428" i="1" s="1"/>
  <c r="W428" i="1" s="1"/>
  <c r="Z428" i="1" s="1"/>
  <c r="AA428" i="1" s="1"/>
  <c r="AB428" i="1" s="1"/>
  <c r="AC428" i="1" s="1"/>
  <c r="A507" i="1"/>
  <c r="B507" i="1" s="1"/>
  <c r="C507" i="1" s="1"/>
  <c r="F507" i="1" s="1"/>
  <c r="G507" i="1" s="1"/>
  <c r="H507" i="1" s="1"/>
  <c r="F111" i="1" s="1"/>
  <c r="G111" i="1" s="1"/>
  <c r="U550" i="1"/>
  <c r="V550" i="1" s="1"/>
  <c r="W550" i="1" s="1"/>
  <c r="Z550" i="1" s="1"/>
  <c r="AA550" i="1" s="1"/>
  <c r="AB550" i="1" s="1"/>
  <c r="AC550" i="1" s="1"/>
  <c r="K507" i="1"/>
  <c r="L507" i="1" s="1"/>
  <c r="M507" i="1" s="1"/>
  <c r="P507" i="1" s="1"/>
  <c r="Q507" i="1" s="1"/>
  <c r="R507" i="1" s="1"/>
  <c r="I111" i="1" s="1"/>
  <c r="J111" i="1" s="1"/>
  <c r="A511" i="1"/>
  <c r="B511" i="1" s="1"/>
  <c r="C511" i="1" s="1"/>
  <c r="F511" i="1" s="1"/>
  <c r="G511" i="1" s="1"/>
  <c r="H511" i="1" s="1"/>
  <c r="I511" i="1" s="1"/>
  <c r="K545" i="1"/>
  <c r="L545" i="1" s="1"/>
  <c r="M545" i="1" s="1"/>
  <c r="P545" i="1" s="1"/>
  <c r="Q545" i="1" s="1"/>
  <c r="R545" i="1" s="1"/>
  <c r="I149" i="1" s="1"/>
  <c r="J149" i="1" s="1"/>
  <c r="A513" i="1"/>
  <c r="B513" i="1" s="1"/>
  <c r="U519" i="1"/>
  <c r="V519" i="1" s="1"/>
  <c r="W519" i="1" s="1"/>
  <c r="Z519" i="1" s="1"/>
  <c r="AA519" i="1" s="1"/>
  <c r="AB519" i="1" s="1"/>
  <c r="AC519" i="1" s="1"/>
  <c r="U511" i="1"/>
  <c r="V511" i="1" s="1"/>
  <c r="W511" i="1" s="1"/>
  <c r="Z511" i="1" s="1"/>
  <c r="AA511" i="1" s="1"/>
  <c r="AB511" i="1" s="1"/>
  <c r="AC511" i="1" s="1"/>
  <c r="A458" i="1"/>
  <c r="B458" i="1" s="1"/>
  <c r="C458" i="1" s="1"/>
  <c r="F458" i="1" s="1"/>
  <c r="G458" i="1" s="1"/>
  <c r="H458" i="1" s="1"/>
  <c r="F62" i="1" s="1"/>
  <c r="G62" i="1" s="1"/>
  <c r="A463" i="1"/>
  <c r="B463" i="1" s="1"/>
  <c r="C463" i="1" s="1"/>
  <c r="F463" i="1" s="1"/>
  <c r="G463" i="1" s="1"/>
  <c r="H463" i="1" s="1"/>
  <c r="I463" i="1" s="1"/>
  <c r="K417" i="1"/>
  <c r="L417" i="1" s="1"/>
  <c r="M417" i="1" s="1"/>
  <c r="P417" i="1" s="1"/>
  <c r="Q417" i="1" s="1"/>
  <c r="R417" i="1" s="1"/>
  <c r="S417" i="1" s="1"/>
  <c r="A501" i="1"/>
  <c r="B501" i="1" s="1"/>
  <c r="C501" i="1" s="1"/>
  <c r="F501" i="1" s="1"/>
  <c r="G501" i="1" s="1"/>
  <c r="H501" i="1" s="1"/>
  <c r="A611" i="1"/>
  <c r="B611" i="1" s="1"/>
  <c r="C611" i="1" s="1"/>
  <c r="F611" i="1" s="1"/>
  <c r="G611" i="1" s="1"/>
  <c r="H611" i="1" s="1"/>
  <c r="F215" i="1" s="1"/>
  <c r="G215" i="1" s="1"/>
  <c r="A530" i="1"/>
  <c r="B530" i="1" s="1"/>
  <c r="C530" i="1" s="1"/>
  <c r="F530" i="1" s="1"/>
  <c r="G530" i="1" s="1"/>
  <c r="H530" i="1" s="1"/>
  <c r="F134" i="1" s="1"/>
  <c r="G134" i="1" s="1"/>
  <c r="K463" i="1"/>
  <c r="L463" i="1" s="1"/>
  <c r="M463" i="1" s="1"/>
  <c r="P463" i="1" s="1"/>
  <c r="Q463" i="1" s="1"/>
  <c r="R463" i="1" s="1"/>
  <c r="S463" i="1" s="1"/>
  <c r="U611" i="1"/>
  <c r="V611" i="1" s="1"/>
  <c r="W611" i="1" s="1"/>
  <c r="Z611" i="1" s="1"/>
  <c r="AA611" i="1" s="1"/>
  <c r="AB611" i="1" s="1"/>
  <c r="AC611" i="1" s="1"/>
  <c r="A524" i="1"/>
  <c r="B524" i="1" s="1"/>
  <c r="C524" i="1" s="1"/>
  <c r="F524" i="1" s="1"/>
  <c r="G524" i="1" s="1"/>
  <c r="H524" i="1" s="1"/>
  <c r="F128" i="1" s="1"/>
  <c r="G128" i="1" s="1"/>
  <c r="K517" i="1"/>
  <c r="L517" i="1" s="1"/>
  <c r="M517" i="1" s="1"/>
  <c r="P517" i="1" s="1"/>
  <c r="Q517" i="1" s="1"/>
  <c r="R517" i="1" s="1"/>
  <c r="I121" i="1" s="1"/>
  <c r="J121" i="1" s="1"/>
  <c r="U504" i="1"/>
  <c r="V504" i="1" s="1"/>
  <c r="W504" i="1" s="1"/>
  <c r="Z504" i="1" s="1"/>
  <c r="AA504" i="1" s="1"/>
  <c r="AB504" i="1" s="1"/>
  <c r="AC504" i="1" s="1"/>
  <c r="K543" i="1"/>
  <c r="L543" i="1" s="1"/>
  <c r="M543" i="1" s="1"/>
  <c r="P543" i="1" s="1"/>
  <c r="Q543" i="1" s="1"/>
  <c r="R543" i="1" s="1"/>
  <c r="I147" i="1" s="1"/>
  <c r="J147" i="1" s="1"/>
  <c r="U427" i="1"/>
  <c r="V427" i="1" s="1"/>
  <c r="W427" i="1" s="1"/>
  <c r="Z427" i="1" s="1"/>
  <c r="AA427" i="1" s="1"/>
  <c r="AB427" i="1" s="1"/>
  <c r="AC427" i="1" s="1"/>
  <c r="A425" i="1"/>
  <c r="B425" i="1" s="1"/>
  <c r="C425" i="1" s="1"/>
  <c r="F425" i="1" s="1"/>
  <c r="G425" i="1" s="1"/>
  <c r="H425" i="1" s="1"/>
  <c r="A504" i="1"/>
  <c r="B504" i="1" s="1"/>
  <c r="C504" i="1" s="1"/>
  <c r="F504" i="1" s="1"/>
  <c r="G504" i="1" s="1"/>
  <c r="H504" i="1" s="1"/>
  <c r="I504" i="1" s="1"/>
  <c r="A552" i="1"/>
  <c r="B552" i="1" s="1"/>
  <c r="C552" i="1" s="1"/>
  <c r="F552" i="1" s="1"/>
  <c r="G552" i="1" s="1"/>
  <c r="H552" i="1" s="1"/>
  <c r="F156" i="1" s="1"/>
  <c r="G156" i="1" s="1"/>
  <c r="U618" i="1"/>
  <c r="V618" i="1" s="1"/>
  <c r="W618" i="1" s="1"/>
  <c r="Z618" i="1" s="1"/>
  <c r="AA618" i="1" s="1"/>
  <c r="AB618" i="1" s="1"/>
  <c r="AC618" i="1" s="1"/>
  <c r="K427" i="1"/>
  <c r="L427" i="1" s="1"/>
  <c r="M427" i="1" s="1"/>
  <c r="P427" i="1" s="1"/>
  <c r="Q427" i="1" s="1"/>
  <c r="R427" i="1" s="1"/>
  <c r="S427" i="1" s="1"/>
  <c r="U552" i="1"/>
  <c r="V552" i="1" s="1"/>
  <c r="W552" i="1" s="1"/>
  <c r="Z552" i="1" s="1"/>
  <c r="AA552" i="1" s="1"/>
  <c r="AB552" i="1" s="1"/>
  <c r="AC552" i="1" s="1"/>
  <c r="K618" i="1"/>
  <c r="L618" i="1" s="1"/>
  <c r="M618" i="1" s="1"/>
  <c r="P618" i="1" s="1"/>
  <c r="Q618" i="1" s="1"/>
  <c r="R618" i="1" s="1"/>
  <c r="I222" i="1" s="1"/>
  <c r="J222" i="1" s="1"/>
  <c r="S544" i="1"/>
  <c r="K440" i="1"/>
  <c r="L440" i="1" s="1"/>
  <c r="M440" i="1" s="1"/>
  <c r="P440" i="1" s="1"/>
  <c r="Q440" i="1" s="1"/>
  <c r="R440" i="1" s="1"/>
  <c r="S440" i="1" s="1"/>
  <c r="A647" i="1"/>
  <c r="B647" i="1" s="1"/>
  <c r="C647" i="1" s="1"/>
  <c r="F647" i="1" s="1"/>
  <c r="G647" i="1" s="1"/>
  <c r="H647" i="1" s="1"/>
  <c r="I647" i="1" s="1"/>
  <c r="U434" i="1"/>
  <c r="V434" i="1" s="1"/>
  <c r="W434" i="1" s="1"/>
  <c r="Z434" i="1" s="1"/>
  <c r="AA434" i="1" s="1"/>
  <c r="AB434" i="1" s="1"/>
  <c r="AC434" i="1" s="1"/>
  <c r="K412" i="1"/>
  <c r="L412" i="1" s="1"/>
  <c r="M412" i="1" s="1"/>
  <c r="P412" i="1" s="1"/>
  <c r="Q412" i="1" s="1"/>
  <c r="R412" i="1" s="1"/>
  <c r="S412" i="1" s="1"/>
  <c r="A434" i="1"/>
  <c r="B434" i="1" s="1"/>
  <c r="C434" i="1" s="1"/>
  <c r="F434" i="1" s="1"/>
  <c r="G434" i="1" s="1"/>
  <c r="H434" i="1" s="1"/>
  <c r="F38" i="1" s="1"/>
  <c r="G38" i="1" s="1"/>
  <c r="A623" i="1"/>
  <c r="B623" i="1" s="1"/>
  <c r="C623" i="1" s="1"/>
  <c r="F623" i="1" s="1"/>
  <c r="G623" i="1" s="1"/>
  <c r="H623" i="1" s="1"/>
  <c r="I623" i="1" s="1"/>
  <c r="A457" i="1"/>
  <c r="B457" i="1" s="1"/>
  <c r="C457" i="1" s="1"/>
  <c r="F457" i="1" s="1"/>
  <c r="G457" i="1" s="1"/>
  <c r="H457" i="1" s="1"/>
  <c r="A685" i="1"/>
  <c r="B685" i="1" s="1"/>
  <c r="C685" i="1" s="1"/>
  <c r="F685" i="1" s="1"/>
  <c r="G685" i="1" s="1"/>
  <c r="H685" i="1" s="1"/>
  <c r="U619" i="1"/>
  <c r="V619" i="1" s="1"/>
  <c r="W619" i="1" s="1"/>
  <c r="Z619" i="1" s="1"/>
  <c r="AA619" i="1" s="1"/>
  <c r="AB619" i="1" s="1"/>
  <c r="AC619" i="1" s="1"/>
  <c r="K607" i="1"/>
  <c r="L607" i="1" s="1"/>
  <c r="M607" i="1" s="1"/>
  <c r="P607" i="1" s="1"/>
  <c r="Q607" i="1" s="1"/>
  <c r="R607" i="1" s="1"/>
  <c r="S607" i="1" s="1"/>
  <c r="K623" i="1"/>
  <c r="L623" i="1" s="1"/>
  <c r="M623" i="1" s="1"/>
  <c r="P623" i="1" s="1"/>
  <c r="Q623" i="1" s="1"/>
  <c r="R623" i="1" s="1"/>
  <c r="S623" i="1" s="1"/>
  <c r="A619" i="1"/>
  <c r="B619" i="1" s="1"/>
  <c r="C619" i="1" s="1"/>
  <c r="F619" i="1" s="1"/>
  <c r="G619" i="1" s="1"/>
  <c r="H619" i="1" s="1"/>
  <c r="I619" i="1" s="1"/>
  <c r="S513" i="1"/>
  <c r="I117" i="1"/>
  <c r="J117" i="1" s="1"/>
  <c r="F56" i="1"/>
  <c r="G56" i="1" s="1"/>
  <c r="I452" i="1"/>
  <c r="S428" i="1"/>
  <c r="A660" i="1"/>
  <c r="B660" i="1" s="1"/>
  <c r="C660" i="1" s="1"/>
  <c r="F660" i="1" s="1"/>
  <c r="G660" i="1" s="1"/>
  <c r="H660" i="1" s="1"/>
  <c r="I660" i="1" s="1"/>
  <c r="A537" i="1"/>
  <c r="B537" i="1" s="1"/>
  <c r="C537" i="1" s="1"/>
  <c r="F537" i="1" s="1"/>
  <c r="G537" i="1" s="1"/>
  <c r="H537" i="1" s="1"/>
  <c r="K660" i="1"/>
  <c r="L660" i="1" s="1"/>
  <c r="M660" i="1" s="1"/>
  <c r="P660" i="1" s="1"/>
  <c r="Q660" i="1" s="1"/>
  <c r="R660" i="1" s="1"/>
  <c r="S660" i="1" s="1"/>
  <c r="A510" i="1"/>
  <c r="B510" i="1" s="1"/>
  <c r="C510" i="1" s="1"/>
  <c r="F510" i="1" s="1"/>
  <c r="G510" i="1" s="1"/>
  <c r="H510" i="1" s="1"/>
  <c r="I510" i="1" s="1"/>
  <c r="A456" i="1"/>
  <c r="B456" i="1" s="1"/>
  <c r="C456" i="1" s="1"/>
  <c r="F456" i="1" s="1"/>
  <c r="G456" i="1" s="1"/>
  <c r="H456" i="1" s="1"/>
  <c r="I456" i="1" s="1"/>
  <c r="K668" i="1"/>
  <c r="L668" i="1" s="1"/>
  <c r="M668" i="1" s="1"/>
  <c r="P668" i="1" s="1"/>
  <c r="Q668" i="1" s="1"/>
  <c r="R668" i="1" s="1"/>
  <c r="S668" i="1" s="1"/>
  <c r="A558" i="1"/>
  <c r="B558" i="1" s="1"/>
  <c r="C558" i="1" s="1"/>
  <c r="F558" i="1" s="1"/>
  <c r="G558" i="1" s="1"/>
  <c r="H558" i="1" s="1"/>
  <c r="F162" i="1" s="1"/>
  <c r="G162" i="1" s="1"/>
  <c r="U559" i="1"/>
  <c r="V559" i="1" s="1"/>
  <c r="W559" i="1" s="1"/>
  <c r="Z559" i="1" s="1"/>
  <c r="AA559" i="1" s="1"/>
  <c r="AB559" i="1" s="1"/>
  <c r="AC559" i="1" s="1"/>
  <c r="U456" i="1"/>
  <c r="V456" i="1" s="1"/>
  <c r="W456" i="1" s="1"/>
  <c r="Z456" i="1" s="1"/>
  <c r="AA456" i="1" s="1"/>
  <c r="AB456" i="1" s="1"/>
  <c r="AC456" i="1" s="1"/>
  <c r="U452" i="1"/>
  <c r="V452" i="1" s="1"/>
  <c r="W452" i="1" s="1"/>
  <c r="Z452" i="1" s="1"/>
  <c r="AA452" i="1" s="1"/>
  <c r="AB452" i="1" s="1"/>
  <c r="AC452" i="1" s="1"/>
  <c r="K558" i="1"/>
  <c r="L558" i="1" s="1"/>
  <c r="M558" i="1" s="1"/>
  <c r="P558" i="1" s="1"/>
  <c r="Q558" i="1" s="1"/>
  <c r="R558" i="1" s="1"/>
  <c r="S558" i="1" s="1"/>
  <c r="K559" i="1"/>
  <c r="L559" i="1" s="1"/>
  <c r="M559" i="1" s="1"/>
  <c r="P559" i="1" s="1"/>
  <c r="Q559" i="1" s="1"/>
  <c r="R559" i="1" s="1"/>
  <c r="I163" i="1" s="1"/>
  <c r="J163" i="1" s="1"/>
  <c r="U600" i="1"/>
  <c r="V600" i="1" s="1"/>
  <c r="W600" i="1" s="1"/>
  <c r="Z600" i="1" s="1"/>
  <c r="AA600" i="1" s="1"/>
  <c r="AB600" i="1" s="1"/>
  <c r="AC600" i="1" s="1"/>
  <c r="A412" i="1"/>
  <c r="B412" i="1" s="1"/>
  <c r="C412" i="1" s="1"/>
  <c r="F412" i="1" s="1"/>
  <c r="G412" i="1" s="1"/>
  <c r="H412" i="1" s="1"/>
  <c r="F16" i="1" s="1"/>
  <c r="G16" i="1" s="1"/>
  <c r="K647" i="1"/>
  <c r="L647" i="1" s="1"/>
  <c r="M647" i="1" s="1"/>
  <c r="P647" i="1" s="1"/>
  <c r="Q647" i="1" s="1"/>
  <c r="R647" i="1" s="1"/>
  <c r="S647" i="1" s="1"/>
  <c r="U607" i="1"/>
  <c r="V607" i="1" s="1"/>
  <c r="W607" i="1" s="1"/>
  <c r="Z607" i="1" s="1"/>
  <c r="AA607" i="1" s="1"/>
  <c r="AB607" i="1" s="1"/>
  <c r="AC607" i="1" s="1"/>
  <c r="U570" i="1"/>
  <c r="V570" i="1" s="1"/>
  <c r="W570" i="1" s="1"/>
  <c r="Z570" i="1" s="1"/>
  <c r="AA570" i="1" s="1"/>
  <c r="AB570" i="1" s="1"/>
  <c r="AC570" i="1" s="1"/>
  <c r="K421" i="1"/>
  <c r="L421" i="1" s="1"/>
  <c r="M421" i="1" s="1"/>
  <c r="P421" i="1" s="1"/>
  <c r="Q421" i="1" s="1"/>
  <c r="R421" i="1" s="1"/>
  <c r="S421" i="1" s="1"/>
  <c r="K570" i="1"/>
  <c r="L570" i="1" s="1"/>
  <c r="M570" i="1" s="1"/>
  <c r="P570" i="1" s="1"/>
  <c r="Q570" i="1" s="1"/>
  <c r="R570" i="1" s="1"/>
  <c r="S570" i="1" s="1"/>
  <c r="K673" i="1"/>
  <c r="L673" i="1" s="1"/>
  <c r="M673" i="1" s="1"/>
  <c r="P673" i="1" s="1"/>
  <c r="Q673" i="1" s="1"/>
  <c r="R673" i="1" s="1"/>
  <c r="S673" i="1" s="1"/>
  <c r="I36" i="1"/>
  <c r="J36" i="1" s="1"/>
  <c r="A475" i="1"/>
  <c r="B475" i="1" s="1"/>
  <c r="C475" i="1" s="1"/>
  <c r="F475" i="1" s="1"/>
  <c r="G475" i="1" s="1"/>
  <c r="H475" i="1" s="1"/>
  <c r="F79" i="1" s="1"/>
  <c r="G79" i="1" s="1"/>
  <c r="K521" i="1"/>
  <c r="L521" i="1" s="1"/>
  <c r="M521" i="1" s="1"/>
  <c r="P521" i="1" s="1"/>
  <c r="Q521" i="1" s="1"/>
  <c r="R521" i="1" s="1"/>
  <c r="S521" i="1" s="1"/>
  <c r="U668" i="1"/>
  <c r="V668" i="1" s="1"/>
  <c r="W668" i="1" s="1"/>
  <c r="Z668" i="1" s="1"/>
  <c r="AA668" i="1" s="1"/>
  <c r="AB668" i="1" s="1"/>
  <c r="AC668" i="1" s="1"/>
  <c r="K510" i="1"/>
  <c r="L510" i="1" s="1"/>
  <c r="M510" i="1" s="1"/>
  <c r="P510" i="1" s="1"/>
  <c r="Q510" i="1" s="1"/>
  <c r="R510" i="1" s="1"/>
  <c r="I114" i="1" s="1"/>
  <c r="J114" i="1" s="1"/>
  <c r="S590" i="1"/>
  <c r="I194" i="1"/>
  <c r="J194" i="1" s="1"/>
  <c r="A405" i="1"/>
  <c r="B405" i="1" s="1"/>
  <c r="U405" i="1" s="1"/>
  <c r="V405" i="1" s="1"/>
  <c r="W405" i="1" s="1"/>
  <c r="Z405" i="1" s="1"/>
  <c r="AA405" i="1" s="1"/>
  <c r="AB405" i="1" s="1"/>
  <c r="AC405" i="1" s="1"/>
  <c r="U416" i="1"/>
  <c r="V416" i="1" s="1"/>
  <c r="W416" i="1" s="1"/>
  <c r="Z416" i="1" s="1"/>
  <c r="AA416" i="1" s="1"/>
  <c r="AB416" i="1" s="1"/>
  <c r="AC416" i="1" s="1"/>
  <c r="F194" i="1"/>
  <c r="G194" i="1" s="1"/>
  <c r="I590" i="1"/>
  <c r="K403" i="1"/>
  <c r="L403" i="1" s="1"/>
  <c r="M403" i="1" s="1"/>
  <c r="P403" i="1" s="1"/>
  <c r="Q403" i="1" s="1"/>
  <c r="R403" i="1" s="1"/>
  <c r="I7" i="1" s="1"/>
  <c r="J7" i="1" s="1"/>
  <c r="A416" i="1"/>
  <c r="B416" i="1" s="1"/>
  <c r="C416" i="1" s="1"/>
  <c r="F416" i="1" s="1"/>
  <c r="G416" i="1" s="1"/>
  <c r="H416" i="1" s="1"/>
  <c r="F20" i="1" s="1"/>
  <c r="G20" i="1" s="1"/>
  <c r="I662" i="1"/>
  <c r="F266" i="1"/>
  <c r="G266" i="1" s="1"/>
  <c r="U403" i="1"/>
  <c r="V403" i="1" s="1"/>
  <c r="W403" i="1" s="1"/>
  <c r="Z403" i="1" s="1"/>
  <c r="AA403" i="1" s="1"/>
  <c r="AB403" i="1" s="1"/>
  <c r="AC403" i="1" s="1"/>
  <c r="I60" i="1"/>
  <c r="J60" i="1" s="1"/>
  <c r="S456" i="1"/>
  <c r="S489" i="1"/>
  <c r="I93" i="1"/>
  <c r="J93" i="1" s="1"/>
  <c r="C489" i="1"/>
  <c r="F489" i="1" s="1"/>
  <c r="G489" i="1" s="1"/>
  <c r="H489" i="1" s="1"/>
  <c r="U489" i="1"/>
  <c r="V489" i="1" s="1"/>
  <c r="W489" i="1" s="1"/>
  <c r="Z489" i="1" s="1"/>
  <c r="AA489" i="1" s="1"/>
  <c r="AB489" i="1" s="1"/>
  <c r="AC489" i="1" s="1"/>
  <c r="I559" i="1"/>
  <c r="F163" i="1"/>
  <c r="G163" i="1" s="1"/>
  <c r="S441" i="1"/>
  <c r="I45" i="1"/>
  <c r="J45" i="1" s="1"/>
  <c r="U413" i="1"/>
  <c r="V413" i="1" s="1"/>
  <c r="W413" i="1" s="1"/>
  <c r="Z413" i="1" s="1"/>
  <c r="AA413" i="1" s="1"/>
  <c r="AB413" i="1" s="1"/>
  <c r="AC413" i="1" s="1"/>
  <c r="C413" i="1"/>
  <c r="F413" i="1" s="1"/>
  <c r="G413" i="1" s="1"/>
  <c r="H413" i="1" s="1"/>
  <c r="F26" i="1"/>
  <c r="G26" i="1" s="1"/>
  <c r="C653" i="1"/>
  <c r="F653" i="1" s="1"/>
  <c r="G653" i="1" s="1"/>
  <c r="H653" i="1" s="1"/>
  <c r="U653" i="1"/>
  <c r="V653" i="1" s="1"/>
  <c r="W653" i="1" s="1"/>
  <c r="Z653" i="1" s="1"/>
  <c r="AA653" i="1" s="1"/>
  <c r="AB653" i="1" s="1"/>
  <c r="AC653" i="1" s="1"/>
  <c r="I406" i="1"/>
  <c r="F10" i="1"/>
  <c r="G10" i="1" s="1"/>
  <c r="I548" i="1"/>
  <c r="F152" i="1"/>
  <c r="G152" i="1" s="1"/>
  <c r="I225" i="1"/>
  <c r="J225" i="1" s="1"/>
  <c r="S621" i="1"/>
  <c r="I478" i="1"/>
  <c r="F82" i="1"/>
  <c r="G82" i="1" s="1"/>
  <c r="I435" i="1"/>
  <c r="F39" i="1"/>
  <c r="G39" i="1" s="1"/>
  <c r="F184" i="1"/>
  <c r="G184" i="1" s="1"/>
  <c r="I580" i="1"/>
  <c r="S535" i="1"/>
  <c r="I139" i="1"/>
  <c r="J139" i="1" s="1"/>
  <c r="I638" i="1"/>
  <c r="I231" i="1"/>
  <c r="J231" i="1" s="1"/>
  <c r="S627" i="1"/>
  <c r="I205" i="1"/>
  <c r="J205" i="1" s="1"/>
  <c r="S601" i="1"/>
  <c r="S614" i="1"/>
  <c r="I218" i="1"/>
  <c r="J218" i="1" s="1"/>
  <c r="F106" i="1"/>
  <c r="G106" i="1" s="1"/>
  <c r="I502" i="1"/>
  <c r="U461" i="1"/>
  <c r="V461" i="1" s="1"/>
  <c r="W461" i="1" s="1"/>
  <c r="Z461" i="1" s="1"/>
  <c r="AA461" i="1" s="1"/>
  <c r="AB461" i="1" s="1"/>
  <c r="AC461" i="1" s="1"/>
  <c r="C461" i="1"/>
  <c r="F461" i="1" s="1"/>
  <c r="G461" i="1" s="1"/>
  <c r="H461" i="1" s="1"/>
  <c r="F280" i="1"/>
  <c r="G280" i="1" s="1"/>
  <c r="I49" i="1"/>
  <c r="J49" i="1" s="1"/>
  <c r="S445" i="1"/>
  <c r="S501" i="1"/>
  <c r="I105" i="1"/>
  <c r="J105" i="1" s="1"/>
  <c r="F7" i="1"/>
  <c r="G7" i="1" s="1"/>
  <c r="I403" i="1"/>
  <c r="I655" i="1"/>
  <c r="I41" i="1"/>
  <c r="J41" i="1" s="1"/>
  <c r="S437" i="1"/>
  <c r="I136" i="1"/>
  <c r="J136" i="1" s="1"/>
  <c r="S594" i="1"/>
  <c r="I198" i="1"/>
  <c r="J198" i="1" s="1"/>
  <c r="I215" i="1"/>
  <c r="J215" i="1" s="1"/>
  <c r="S611" i="1"/>
  <c r="I188" i="1"/>
  <c r="J188" i="1" s="1"/>
  <c r="S584" i="1"/>
  <c r="F22" i="1"/>
  <c r="G22" i="1" s="1"/>
  <c r="I418" i="1"/>
  <c r="C545" i="1"/>
  <c r="F545" i="1" s="1"/>
  <c r="G545" i="1" s="1"/>
  <c r="H545" i="1" s="1"/>
  <c r="U545" i="1"/>
  <c r="V545" i="1" s="1"/>
  <c r="W545" i="1" s="1"/>
  <c r="Z545" i="1" s="1"/>
  <c r="AA545" i="1" s="1"/>
  <c r="AB545" i="1" s="1"/>
  <c r="AC545" i="1" s="1"/>
  <c r="I156" i="1"/>
  <c r="J156" i="1" s="1"/>
  <c r="S552" i="1"/>
  <c r="S591" i="1"/>
  <c r="I195" i="1"/>
  <c r="J195" i="1" s="1"/>
  <c r="I90" i="1"/>
  <c r="J90" i="1" s="1"/>
  <c r="S486" i="1"/>
  <c r="F238" i="1"/>
  <c r="G238" i="1" s="1"/>
  <c r="I634" i="1"/>
  <c r="I141" i="1"/>
  <c r="J141" i="1" s="1"/>
  <c r="S537" i="1"/>
  <c r="I462" i="1"/>
  <c r="F66" i="1"/>
  <c r="G66" i="1" s="1"/>
  <c r="S579" i="1"/>
  <c r="I183" i="1"/>
  <c r="J183" i="1" s="1"/>
  <c r="I74" i="1"/>
  <c r="J74" i="1" s="1"/>
  <c r="S470" i="1"/>
  <c r="I646" i="1"/>
  <c r="F250" i="1"/>
  <c r="G250" i="1" s="1"/>
  <c r="I78" i="1"/>
  <c r="J78" i="1" s="1"/>
  <c r="S474" i="1"/>
  <c r="I134" i="1"/>
  <c r="J134" i="1" s="1"/>
  <c r="S530" i="1"/>
  <c r="I443" i="1"/>
  <c r="F47" i="1"/>
  <c r="G47" i="1" s="1"/>
  <c r="S626" i="1"/>
  <c r="I230" i="1"/>
  <c r="J230" i="1" s="1"/>
  <c r="F142" i="1"/>
  <c r="G142" i="1" s="1"/>
  <c r="I538" i="1"/>
  <c r="I17" i="1"/>
  <c r="J17" i="1" s="1"/>
  <c r="S413" i="1"/>
  <c r="F102" i="1"/>
  <c r="G102" i="1" s="1"/>
  <c r="I498" i="1"/>
  <c r="I491" i="1"/>
  <c r="F95" i="1"/>
  <c r="G95" i="1" s="1"/>
  <c r="I253" i="1"/>
  <c r="J253" i="1" s="1"/>
  <c r="S649" i="1"/>
  <c r="S406" i="1"/>
  <c r="I10" i="1"/>
  <c r="J10" i="1" s="1"/>
  <c r="S460" i="1"/>
  <c r="I64" i="1"/>
  <c r="J64" i="1" s="1"/>
  <c r="I288" i="1"/>
  <c r="J288" i="1" s="1"/>
  <c r="S684" i="1"/>
  <c r="F92" i="1"/>
  <c r="G92" i="1" s="1"/>
  <c r="I488" i="1"/>
  <c r="S439" i="1"/>
  <c r="I43" i="1"/>
  <c r="J43" i="1" s="1"/>
  <c r="U477" i="1"/>
  <c r="V477" i="1" s="1"/>
  <c r="W477" i="1" s="1"/>
  <c r="Z477" i="1" s="1"/>
  <c r="AA477" i="1" s="1"/>
  <c r="AB477" i="1" s="1"/>
  <c r="AC477" i="1" s="1"/>
  <c r="C477" i="1"/>
  <c r="F477" i="1" s="1"/>
  <c r="G477" i="1" s="1"/>
  <c r="H477" i="1" s="1"/>
  <c r="I616" i="1"/>
  <c r="F220" i="1"/>
  <c r="G220" i="1" s="1"/>
  <c r="U601" i="1"/>
  <c r="V601" i="1" s="1"/>
  <c r="W601" i="1" s="1"/>
  <c r="Z601" i="1" s="1"/>
  <c r="AA601" i="1" s="1"/>
  <c r="AB601" i="1" s="1"/>
  <c r="AC601" i="1" s="1"/>
  <c r="C601" i="1"/>
  <c r="F601" i="1" s="1"/>
  <c r="G601" i="1" s="1"/>
  <c r="H601" i="1" s="1"/>
  <c r="I101" i="1"/>
  <c r="J101" i="1" s="1"/>
  <c r="S497" i="1"/>
  <c r="F218" i="1"/>
  <c r="G218" i="1" s="1"/>
  <c r="I614" i="1"/>
  <c r="I106" i="1"/>
  <c r="J106" i="1" s="1"/>
  <c r="S502" i="1"/>
  <c r="S461" i="1"/>
  <c r="I65" i="1"/>
  <c r="J65" i="1" s="1"/>
  <c r="C585" i="1"/>
  <c r="F585" i="1" s="1"/>
  <c r="G585" i="1" s="1"/>
  <c r="H585" i="1" s="1"/>
  <c r="U585" i="1"/>
  <c r="V585" i="1" s="1"/>
  <c r="W585" i="1" s="1"/>
  <c r="Z585" i="1" s="1"/>
  <c r="AA585" i="1" s="1"/>
  <c r="AB585" i="1" s="1"/>
  <c r="AC585" i="1" s="1"/>
  <c r="I567" i="1"/>
  <c r="F171" i="1"/>
  <c r="G171" i="1" s="1"/>
  <c r="I259" i="1"/>
  <c r="J259" i="1" s="1"/>
  <c r="S655" i="1"/>
  <c r="I570" i="1"/>
  <c r="F174" i="1"/>
  <c r="G174" i="1" s="1"/>
  <c r="C437" i="1"/>
  <c r="F437" i="1" s="1"/>
  <c r="G437" i="1" s="1"/>
  <c r="H437" i="1" s="1"/>
  <c r="U437" i="1"/>
  <c r="V437" i="1" s="1"/>
  <c r="W437" i="1" s="1"/>
  <c r="Z437" i="1" s="1"/>
  <c r="AA437" i="1" s="1"/>
  <c r="AB437" i="1" s="1"/>
  <c r="AC437" i="1" s="1"/>
  <c r="S589" i="1"/>
  <c r="I193" i="1"/>
  <c r="J193" i="1" s="1"/>
  <c r="U481" i="1"/>
  <c r="V481" i="1" s="1"/>
  <c r="W481" i="1" s="1"/>
  <c r="Z481" i="1" s="1"/>
  <c r="AA481" i="1" s="1"/>
  <c r="AB481" i="1" s="1"/>
  <c r="AC481" i="1" s="1"/>
  <c r="C481" i="1"/>
  <c r="F481" i="1" s="1"/>
  <c r="G481" i="1" s="1"/>
  <c r="H481" i="1" s="1"/>
  <c r="I594" i="1"/>
  <c r="F198" i="1"/>
  <c r="G198" i="1" s="1"/>
  <c r="I426" i="1"/>
  <c r="F30" i="1"/>
  <c r="G30" i="1" s="1"/>
  <c r="S465" i="1"/>
  <c r="I69" i="1"/>
  <c r="J69" i="1" s="1"/>
  <c r="I667" i="1"/>
  <c r="F271" i="1"/>
  <c r="G271" i="1" s="1"/>
  <c r="I603" i="1"/>
  <c r="F207" i="1"/>
  <c r="G207" i="1" s="1"/>
  <c r="U449" i="1"/>
  <c r="V449" i="1" s="1"/>
  <c r="W449" i="1" s="1"/>
  <c r="Z449" i="1" s="1"/>
  <c r="AA449" i="1" s="1"/>
  <c r="AB449" i="1" s="1"/>
  <c r="AC449" i="1" s="1"/>
  <c r="C449" i="1"/>
  <c r="F449" i="1" s="1"/>
  <c r="G449" i="1" s="1"/>
  <c r="H449" i="1" s="1"/>
  <c r="S495" i="1"/>
  <c r="I99" i="1"/>
  <c r="J99" i="1" s="1"/>
  <c r="I680" i="1"/>
  <c r="F284" i="1"/>
  <c r="G284" i="1" s="1"/>
  <c r="I554" i="1"/>
  <c r="F158" i="1"/>
  <c r="G158" i="1" s="1"/>
  <c r="F83" i="1"/>
  <c r="G83" i="1" s="1"/>
  <c r="I479" i="1"/>
  <c r="I11" i="1"/>
  <c r="J11" i="1" s="1"/>
  <c r="S407" i="1"/>
  <c r="S633" i="1"/>
  <c r="I237" i="1"/>
  <c r="J237" i="1" s="1"/>
  <c r="I518" i="1"/>
  <c r="F122" i="1"/>
  <c r="G122" i="1" s="1"/>
  <c r="S612" i="1"/>
  <c r="I216" i="1"/>
  <c r="J216" i="1" s="1"/>
  <c r="I474" i="1"/>
  <c r="F78" i="1"/>
  <c r="G78" i="1" s="1"/>
  <c r="S683" i="1"/>
  <c r="I287" i="1"/>
  <c r="J287" i="1" s="1"/>
  <c r="S491" i="1"/>
  <c r="I95" i="1"/>
  <c r="J95" i="1" s="1"/>
  <c r="U649" i="1"/>
  <c r="V649" i="1" s="1"/>
  <c r="W649" i="1" s="1"/>
  <c r="Z649" i="1" s="1"/>
  <c r="AA649" i="1" s="1"/>
  <c r="AB649" i="1" s="1"/>
  <c r="AC649" i="1" s="1"/>
  <c r="C649" i="1"/>
  <c r="F649" i="1" s="1"/>
  <c r="G649" i="1" s="1"/>
  <c r="H649" i="1" s="1"/>
  <c r="S540" i="1"/>
  <c r="I144" i="1"/>
  <c r="J144" i="1" s="1"/>
  <c r="C637" i="1"/>
  <c r="F637" i="1" s="1"/>
  <c r="G637" i="1" s="1"/>
  <c r="H637" i="1" s="1"/>
  <c r="U637" i="1"/>
  <c r="V637" i="1" s="1"/>
  <c r="W637" i="1" s="1"/>
  <c r="Z637" i="1" s="1"/>
  <c r="AA637" i="1" s="1"/>
  <c r="AB637" i="1" s="1"/>
  <c r="AC637" i="1" s="1"/>
  <c r="F76" i="1"/>
  <c r="G76" i="1" s="1"/>
  <c r="I472" i="1"/>
  <c r="I92" i="1"/>
  <c r="J92" i="1" s="1"/>
  <c r="S488" i="1"/>
  <c r="I464" i="1"/>
  <c r="F68" i="1"/>
  <c r="G68" i="1" s="1"/>
  <c r="S666" i="1"/>
  <c r="I270" i="1"/>
  <c r="J270" i="1" s="1"/>
  <c r="S477" i="1"/>
  <c r="I81" i="1"/>
  <c r="J81" i="1" s="1"/>
  <c r="S689" i="1"/>
  <c r="I293" i="1"/>
  <c r="J293" i="1" s="1"/>
  <c r="S446" i="1"/>
  <c r="I50" i="1"/>
  <c r="J50" i="1" s="1"/>
  <c r="U625" i="1"/>
  <c r="V625" i="1" s="1"/>
  <c r="W625" i="1" s="1"/>
  <c r="Z625" i="1" s="1"/>
  <c r="AA625" i="1" s="1"/>
  <c r="AB625" i="1" s="1"/>
  <c r="AC625" i="1" s="1"/>
  <c r="C625" i="1"/>
  <c r="F625" i="1" s="1"/>
  <c r="G625" i="1" s="1"/>
  <c r="H625" i="1" s="1"/>
  <c r="S431" i="1"/>
  <c r="I35" i="1"/>
  <c r="J35" i="1" s="1"/>
  <c r="I606" i="1"/>
  <c r="F210" i="1"/>
  <c r="G210" i="1" s="1"/>
  <c r="I98" i="1"/>
  <c r="J98" i="1" s="1"/>
  <c r="S494" i="1"/>
  <c r="I172" i="1"/>
  <c r="J172" i="1" s="1"/>
  <c r="S568" i="1"/>
  <c r="S603" i="1"/>
  <c r="I207" i="1"/>
  <c r="J207" i="1" s="1"/>
  <c r="F211" i="1"/>
  <c r="G211" i="1" s="1"/>
  <c r="I607" i="1"/>
  <c r="F248" i="1"/>
  <c r="G248" i="1" s="1"/>
  <c r="I644" i="1"/>
  <c r="I9" i="1"/>
  <c r="J9" i="1" s="1"/>
  <c r="S405" i="1"/>
  <c r="C529" i="1"/>
  <c r="F529" i="1" s="1"/>
  <c r="G529" i="1" s="1"/>
  <c r="H529" i="1" s="1"/>
  <c r="U529" i="1"/>
  <c r="V529" i="1" s="1"/>
  <c r="W529" i="1" s="1"/>
  <c r="Z529" i="1" s="1"/>
  <c r="AA529" i="1" s="1"/>
  <c r="AB529" i="1" s="1"/>
  <c r="AC529" i="1" s="1"/>
  <c r="I407" i="1"/>
  <c r="F11" i="1"/>
  <c r="G11" i="1" s="1"/>
  <c r="S550" i="1"/>
  <c r="I154" i="1"/>
  <c r="J154" i="1" s="1"/>
  <c r="I442" i="1"/>
  <c r="F46" i="1"/>
  <c r="G46" i="1" s="1"/>
  <c r="F31" i="1"/>
  <c r="G31" i="1" s="1"/>
  <c r="I427" i="1"/>
  <c r="I168" i="1"/>
  <c r="J168" i="1" s="1"/>
  <c r="S564" i="1"/>
  <c r="I556" i="1"/>
  <c r="F160" i="1"/>
  <c r="G160" i="1" s="1"/>
  <c r="S600" i="1"/>
  <c r="I204" i="1"/>
  <c r="J204" i="1" s="1"/>
  <c r="I47" i="1"/>
  <c r="J47" i="1" s="1"/>
  <c r="S443" i="1"/>
  <c r="F230" i="1"/>
  <c r="G230" i="1" s="1"/>
  <c r="I626" i="1"/>
  <c r="I138" i="1"/>
  <c r="J138" i="1" s="1"/>
  <c r="I61" i="1"/>
  <c r="J61" i="1" s="1"/>
  <c r="S457" i="1"/>
  <c r="F103" i="1"/>
  <c r="G103" i="1" s="1"/>
  <c r="I499" i="1"/>
  <c r="I540" i="1"/>
  <c r="F144" i="1"/>
  <c r="G144" i="1" s="1"/>
  <c r="F64" i="1"/>
  <c r="G64" i="1" s="1"/>
  <c r="I460" i="1"/>
  <c r="S637" i="1"/>
  <c r="I241" i="1"/>
  <c r="J241" i="1" s="1"/>
  <c r="S596" i="1"/>
  <c r="I200" i="1"/>
  <c r="J200" i="1" s="1"/>
  <c r="S616" i="1"/>
  <c r="I220" i="1"/>
  <c r="J220" i="1" s="1"/>
  <c r="C577" i="1"/>
  <c r="F577" i="1" s="1"/>
  <c r="G577" i="1" s="1"/>
  <c r="H577" i="1" s="1"/>
  <c r="U577" i="1"/>
  <c r="V577" i="1" s="1"/>
  <c r="W577" i="1" s="1"/>
  <c r="Z577" i="1" s="1"/>
  <c r="AA577" i="1" s="1"/>
  <c r="AB577" i="1" s="1"/>
  <c r="AC577" i="1" s="1"/>
  <c r="I113" i="1"/>
  <c r="J113" i="1" s="1"/>
  <c r="S509" i="1"/>
  <c r="I679" i="1"/>
  <c r="F283" i="1"/>
  <c r="G283" i="1" s="1"/>
  <c r="I642" i="1"/>
  <c r="F246" i="1"/>
  <c r="G246" i="1" s="1"/>
  <c r="S524" i="1"/>
  <c r="I128" i="1"/>
  <c r="J128" i="1" s="1"/>
  <c r="I566" i="1"/>
  <c r="F170" i="1"/>
  <c r="G170" i="1" s="1"/>
  <c r="S469" i="1"/>
  <c r="I73" i="1"/>
  <c r="J73" i="1" s="1"/>
  <c r="S458" i="1"/>
  <c r="I62" i="1"/>
  <c r="J62" i="1" s="1"/>
  <c r="S426" i="1"/>
  <c r="F58" i="1"/>
  <c r="G58" i="1" s="1"/>
  <c r="I454" i="1"/>
  <c r="I108" i="1"/>
  <c r="J108" i="1" s="1"/>
  <c r="S504" i="1"/>
  <c r="F222" i="1"/>
  <c r="G222" i="1" s="1"/>
  <c r="I618" i="1"/>
  <c r="I248" i="1"/>
  <c r="J248" i="1" s="1"/>
  <c r="S644" i="1"/>
  <c r="I158" i="1"/>
  <c r="J158" i="1" s="1"/>
  <c r="S554" i="1"/>
  <c r="F42" i="1"/>
  <c r="G42" i="1" s="1"/>
  <c r="I438" i="1"/>
  <c r="F268" i="1"/>
  <c r="G268" i="1" s="1"/>
  <c r="I664" i="1"/>
  <c r="I285" i="1"/>
  <c r="J285" i="1" s="1"/>
  <c r="S681" i="1"/>
  <c r="I185" i="1"/>
  <c r="J185" i="1" s="1"/>
  <c r="S581" i="1"/>
  <c r="F226" i="1"/>
  <c r="G226" i="1" s="1"/>
  <c r="I622" i="1"/>
  <c r="C677" i="1"/>
  <c r="F677" i="1" s="1"/>
  <c r="G677" i="1" s="1"/>
  <c r="H677" i="1" s="1"/>
  <c r="U677" i="1"/>
  <c r="V677" i="1" s="1"/>
  <c r="W677" i="1" s="1"/>
  <c r="Z677" i="1" s="1"/>
  <c r="AA677" i="1" s="1"/>
  <c r="AB677" i="1" s="1"/>
  <c r="AC677" i="1" s="1"/>
  <c r="I122" i="1"/>
  <c r="J122" i="1" s="1"/>
  <c r="S518" i="1"/>
  <c r="F274" i="1"/>
  <c r="G274" i="1" s="1"/>
  <c r="I670" i="1"/>
  <c r="S556" i="1"/>
  <c r="I160" i="1"/>
  <c r="J160" i="1" s="1"/>
  <c r="I600" i="1"/>
  <c r="F204" i="1"/>
  <c r="G204" i="1" s="1"/>
  <c r="I534" i="1"/>
  <c r="F138" i="1"/>
  <c r="G138" i="1" s="1"/>
  <c r="I683" i="1"/>
  <c r="F287" i="1"/>
  <c r="G287" i="1" s="1"/>
  <c r="S650" i="1"/>
  <c r="I254" i="1"/>
  <c r="J254" i="1" s="1"/>
  <c r="S482" i="1"/>
  <c r="I86" i="1"/>
  <c r="J86" i="1" s="1"/>
  <c r="C485" i="1"/>
  <c r="F485" i="1" s="1"/>
  <c r="G485" i="1" s="1"/>
  <c r="H485" i="1" s="1"/>
  <c r="U485" i="1"/>
  <c r="V485" i="1" s="1"/>
  <c r="W485" i="1" s="1"/>
  <c r="Z485" i="1" s="1"/>
  <c r="AA485" i="1" s="1"/>
  <c r="AB485" i="1" s="1"/>
  <c r="AC485" i="1" s="1"/>
  <c r="I450" i="1"/>
  <c r="F54" i="1"/>
  <c r="G54" i="1" s="1"/>
  <c r="I247" i="1"/>
  <c r="J247" i="1" s="1"/>
  <c r="S643" i="1"/>
  <c r="I659" i="1"/>
  <c r="F263" i="1"/>
  <c r="G263" i="1" s="1"/>
  <c r="I279" i="1"/>
  <c r="J279" i="1" s="1"/>
  <c r="S675" i="1"/>
  <c r="F87" i="1"/>
  <c r="G87" i="1" s="1"/>
  <c r="I483" i="1"/>
  <c r="S515" i="1"/>
  <c r="I119" i="1"/>
  <c r="J119" i="1" s="1"/>
  <c r="I583" i="1"/>
  <c r="F187" i="1"/>
  <c r="G187" i="1" s="1"/>
  <c r="I130" i="1"/>
  <c r="J130" i="1" s="1"/>
  <c r="S526" i="1"/>
  <c r="I448" i="1"/>
  <c r="F52" i="1"/>
  <c r="G52" i="1" s="1"/>
  <c r="S547" i="1"/>
  <c r="I24" i="1"/>
  <c r="J24" i="1" s="1"/>
  <c r="S420" i="1"/>
  <c r="S671" i="1"/>
  <c r="I275" i="1"/>
  <c r="J275" i="1" s="1"/>
  <c r="F278" i="1"/>
  <c r="G278" i="1" s="1"/>
  <c r="I674" i="1"/>
  <c r="I283" i="1"/>
  <c r="J283" i="1" s="1"/>
  <c r="S679" i="1"/>
  <c r="I599" i="1"/>
  <c r="F203" i="1"/>
  <c r="G203" i="1" s="1"/>
  <c r="I506" i="1"/>
  <c r="F110" i="1"/>
  <c r="G110" i="1" s="1"/>
  <c r="F243" i="1"/>
  <c r="G243" i="1" s="1"/>
  <c r="I639" i="1"/>
  <c r="I508" i="1"/>
  <c r="F112" i="1"/>
  <c r="G112" i="1" s="1"/>
  <c r="S542" i="1"/>
  <c r="I146" i="1"/>
  <c r="J146" i="1" s="1"/>
  <c r="F252" i="1"/>
  <c r="G252" i="1" s="1"/>
  <c r="I648" i="1"/>
  <c r="U525" i="1"/>
  <c r="V525" i="1" s="1"/>
  <c r="W525" i="1" s="1"/>
  <c r="Z525" i="1" s="1"/>
  <c r="AA525" i="1" s="1"/>
  <c r="AB525" i="1" s="1"/>
  <c r="AC525" i="1" s="1"/>
  <c r="C525" i="1"/>
  <c r="F525" i="1" s="1"/>
  <c r="G525" i="1" s="1"/>
  <c r="H525" i="1" s="1"/>
  <c r="I494" i="1"/>
  <c r="F98" i="1"/>
  <c r="G98" i="1" s="1"/>
  <c r="S415" i="1"/>
  <c r="I19" i="1"/>
  <c r="J19" i="1" s="1"/>
  <c r="I223" i="1"/>
  <c r="J223" i="1" s="1"/>
  <c r="S619" i="1"/>
  <c r="I265" i="1"/>
  <c r="J265" i="1" s="1"/>
  <c r="S661" i="1"/>
  <c r="U541" i="1"/>
  <c r="V541" i="1" s="1"/>
  <c r="W541" i="1" s="1"/>
  <c r="Z541" i="1" s="1"/>
  <c r="AA541" i="1" s="1"/>
  <c r="AB541" i="1" s="1"/>
  <c r="AC541" i="1" s="1"/>
  <c r="C541" i="1"/>
  <c r="F541" i="1" s="1"/>
  <c r="G541" i="1" s="1"/>
  <c r="H541" i="1" s="1"/>
  <c r="F262" i="1"/>
  <c r="G262" i="1" s="1"/>
  <c r="I658" i="1"/>
  <c r="I233" i="1"/>
  <c r="J233" i="1" s="1"/>
  <c r="S654" i="1"/>
  <c r="I258" i="1"/>
  <c r="J258" i="1" s="1"/>
  <c r="S438" i="1"/>
  <c r="I42" i="1"/>
  <c r="J42" i="1" s="1"/>
  <c r="C681" i="1"/>
  <c r="F681" i="1" s="1"/>
  <c r="G681" i="1" s="1"/>
  <c r="H681" i="1" s="1"/>
  <c r="U681" i="1"/>
  <c r="V681" i="1" s="1"/>
  <c r="W681" i="1" s="1"/>
  <c r="Z681" i="1" s="1"/>
  <c r="AA681" i="1" s="1"/>
  <c r="AB681" i="1" s="1"/>
  <c r="AC681" i="1" s="1"/>
  <c r="C581" i="1"/>
  <c r="F581" i="1" s="1"/>
  <c r="G581" i="1" s="1"/>
  <c r="H581" i="1" s="1"/>
  <c r="U581" i="1"/>
  <c r="V581" i="1" s="1"/>
  <c r="W581" i="1" s="1"/>
  <c r="Z581" i="1" s="1"/>
  <c r="AA581" i="1" s="1"/>
  <c r="AB581" i="1" s="1"/>
  <c r="AC581" i="1" s="1"/>
  <c r="S622" i="1"/>
  <c r="I226" i="1"/>
  <c r="J226" i="1" s="1"/>
  <c r="I608" i="1"/>
  <c r="F212" i="1"/>
  <c r="G212" i="1" s="1"/>
  <c r="S597" i="1"/>
  <c r="I201" i="1"/>
  <c r="J201" i="1" s="1"/>
  <c r="I191" i="1"/>
  <c r="J191" i="1" s="1"/>
  <c r="S587" i="1"/>
  <c r="S670" i="1"/>
  <c r="I274" i="1"/>
  <c r="J274" i="1" s="1"/>
  <c r="I178" i="1"/>
  <c r="J178" i="1" s="1"/>
  <c r="S574" i="1"/>
  <c r="I636" i="1"/>
  <c r="F240" i="1"/>
  <c r="G240" i="1" s="1"/>
  <c r="S536" i="1"/>
  <c r="I140" i="1"/>
  <c r="J140" i="1" s="1"/>
  <c r="S496" i="1"/>
  <c r="I100" i="1"/>
  <c r="J100" i="1" s="1"/>
  <c r="S617" i="1"/>
  <c r="S511" i="1"/>
  <c r="I115" i="1"/>
  <c r="J115" i="1" s="1"/>
  <c r="S450" i="1"/>
  <c r="I54" i="1"/>
  <c r="J54" i="1" s="1"/>
  <c r="S665" i="1"/>
  <c r="I269" i="1"/>
  <c r="J269" i="1" s="1"/>
  <c r="F70" i="1"/>
  <c r="G70" i="1" s="1"/>
  <c r="I466" i="1"/>
  <c r="F119" i="1"/>
  <c r="G119" i="1" s="1"/>
  <c r="I515" i="1"/>
  <c r="I72" i="1"/>
  <c r="J72" i="1" s="1"/>
  <c r="S468" i="1"/>
  <c r="S583" i="1"/>
  <c r="I187" i="1"/>
  <c r="J187" i="1" s="1"/>
  <c r="F275" i="1"/>
  <c r="G275" i="1" s="1"/>
  <c r="I671" i="1"/>
  <c r="I246" i="1"/>
  <c r="J246" i="1" s="1"/>
  <c r="S642" i="1"/>
  <c r="S599" i="1"/>
  <c r="I203" i="1"/>
  <c r="J203" i="1" s="1"/>
  <c r="I110" i="1"/>
  <c r="J110" i="1" s="1"/>
  <c r="S506" i="1"/>
  <c r="S639" i="1"/>
  <c r="I243" i="1"/>
  <c r="J243" i="1" s="1"/>
  <c r="I169" i="1"/>
  <c r="J169" i="1" s="1"/>
  <c r="S565" i="1"/>
  <c r="I628" i="1"/>
  <c r="F232" i="1"/>
  <c r="G232" i="1" s="1"/>
  <c r="S523" i="1"/>
  <c r="I127" i="1"/>
  <c r="J127" i="1" s="1"/>
  <c r="C517" i="1"/>
  <c r="F517" i="1" s="1"/>
  <c r="G517" i="1" s="1"/>
  <c r="H517" i="1" s="1"/>
  <c r="U517" i="1"/>
  <c r="V517" i="1" s="1"/>
  <c r="W517" i="1" s="1"/>
  <c r="Z517" i="1" s="1"/>
  <c r="AA517" i="1" s="1"/>
  <c r="AB517" i="1" s="1"/>
  <c r="AC517" i="1" s="1"/>
  <c r="S533" i="1"/>
  <c r="I137" i="1"/>
  <c r="J137" i="1" s="1"/>
  <c r="C613" i="1"/>
  <c r="F613" i="1" s="1"/>
  <c r="G613" i="1" s="1"/>
  <c r="H613" i="1" s="1"/>
  <c r="U613" i="1"/>
  <c r="V613" i="1" s="1"/>
  <c r="W613" i="1" s="1"/>
  <c r="Z613" i="1" s="1"/>
  <c r="AA613" i="1" s="1"/>
  <c r="AB613" i="1" s="1"/>
  <c r="AC613" i="1" s="1"/>
  <c r="S553" i="1"/>
  <c r="I157" i="1"/>
  <c r="J157" i="1" s="1"/>
  <c r="F164" i="1"/>
  <c r="G164" i="1" s="1"/>
  <c r="I560" i="1"/>
  <c r="I262" i="1"/>
  <c r="J262" i="1" s="1"/>
  <c r="S658" i="1"/>
  <c r="C629" i="1"/>
  <c r="F629" i="1" s="1"/>
  <c r="G629" i="1" s="1"/>
  <c r="H629" i="1" s="1"/>
  <c r="U629" i="1"/>
  <c r="V629" i="1" s="1"/>
  <c r="W629" i="1" s="1"/>
  <c r="Z629" i="1" s="1"/>
  <c r="AA629" i="1" s="1"/>
  <c r="AB629" i="1" s="1"/>
  <c r="AC629" i="1" s="1"/>
  <c r="C569" i="1"/>
  <c r="F569" i="1" s="1"/>
  <c r="G569" i="1" s="1"/>
  <c r="H569" i="1" s="1"/>
  <c r="U569" i="1"/>
  <c r="V569" i="1" s="1"/>
  <c r="W569" i="1" s="1"/>
  <c r="Z569" i="1" s="1"/>
  <c r="AA569" i="1" s="1"/>
  <c r="AB569" i="1" s="1"/>
  <c r="AC569" i="1" s="1"/>
  <c r="I212" i="1"/>
  <c r="J212" i="1" s="1"/>
  <c r="S608" i="1"/>
  <c r="I20" i="1"/>
  <c r="J20" i="1" s="1"/>
  <c r="S416" i="1"/>
  <c r="I640" i="1"/>
  <c r="F244" i="1"/>
  <c r="G244" i="1" s="1"/>
  <c r="F178" i="1"/>
  <c r="G178" i="1" s="1"/>
  <c r="I574" i="1"/>
  <c r="I240" i="1"/>
  <c r="J240" i="1" s="1"/>
  <c r="S636" i="1"/>
  <c r="S598" i="1"/>
  <c r="I202" i="1"/>
  <c r="J202" i="1" s="1"/>
  <c r="F272" i="1"/>
  <c r="G272" i="1" s="1"/>
  <c r="I668" i="1"/>
  <c r="I650" i="1"/>
  <c r="F254" i="1"/>
  <c r="G254" i="1" s="1"/>
  <c r="S659" i="1"/>
  <c r="I263" i="1"/>
  <c r="J263" i="1" s="1"/>
  <c r="F100" i="1"/>
  <c r="G100" i="1" s="1"/>
  <c r="I496" i="1"/>
  <c r="C617" i="1"/>
  <c r="F617" i="1" s="1"/>
  <c r="G617" i="1" s="1"/>
  <c r="H617" i="1" s="1"/>
  <c r="U617" i="1"/>
  <c r="V617" i="1" s="1"/>
  <c r="W617" i="1" s="1"/>
  <c r="Z617" i="1" s="1"/>
  <c r="AA617" i="1" s="1"/>
  <c r="AB617" i="1" s="1"/>
  <c r="AC617" i="1" s="1"/>
  <c r="S641" i="1"/>
  <c r="I245" i="1"/>
  <c r="J245" i="1" s="1"/>
  <c r="S652" i="1"/>
  <c r="I256" i="1"/>
  <c r="J256" i="1" s="1"/>
  <c r="F135" i="1"/>
  <c r="G135" i="1" s="1"/>
  <c r="I531" i="1"/>
  <c r="S487" i="1"/>
  <c r="I91" i="1"/>
  <c r="J91" i="1" s="1"/>
  <c r="I604" i="1"/>
  <c r="F208" i="1"/>
  <c r="G208" i="1" s="1"/>
  <c r="I70" i="1"/>
  <c r="J70" i="1" s="1"/>
  <c r="S466" i="1"/>
  <c r="C605" i="1"/>
  <c r="F605" i="1" s="1"/>
  <c r="G605" i="1" s="1"/>
  <c r="H605" i="1" s="1"/>
  <c r="U605" i="1"/>
  <c r="V605" i="1" s="1"/>
  <c r="W605" i="1" s="1"/>
  <c r="Z605" i="1" s="1"/>
  <c r="AA605" i="1" s="1"/>
  <c r="AB605" i="1" s="1"/>
  <c r="AC605" i="1" s="1"/>
  <c r="U473" i="1"/>
  <c r="V473" i="1" s="1"/>
  <c r="W473" i="1" s="1"/>
  <c r="Z473" i="1" s="1"/>
  <c r="AA473" i="1" s="1"/>
  <c r="AB473" i="1" s="1"/>
  <c r="AC473" i="1" s="1"/>
  <c r="C473" i="1"/>
  <c r="F473" i="1" s="1"/>
  <c r="G473" i="1" s="1"/>
  <c r="H473" i="1" s="1"/>
  <c r="F139" i="1"/>
  <c r="G139" i="1" s="1"/>
  <c r="I535" i="1"/>
  <c r="S638" i="1"/>
  <c r="I242" i="1"/>
  <c r="J242" i="1" s="1"/>
  <c r="I75" i="1"/>
  <c r="J75" i="1" s="1"/>
  <c r="S471" i="1"/>
  <c r="F151" i="1"/>
  <c r="G151" i="1" s="1"/>
  <c r="I547" i="1"/>
  <c r="I289" i="1"/>
  <c r="J289" i="1" s="1"/>
  <c r="S685" i="1"/>
  <c r="F290" i="1"/>
  <c r="G290" i="1" s="1"/>
  <c r="I686" i="1"/>
  <c r="C421" i="1"/>
  <c r="F421" i="1" s="1"/>
  <c r="G421" i="1" s="1"/>
  <c r="H421" i="1" s="1"/>
  <c r="U421" i="1"/>
  <c r="V421" i="1" s="1"/>
  <c r="W421" i="1" s="1"/>
  <c r="Z421" i="1" s="1"/>
  <c r="AA421" i="1" s="1"/>
  <c r="AB421" i="1" s="1"/>
  <c r="AC421" i="1" s="1"/>
  <c r="C565" i="1"/>
  <c r="F565" i="1" s="1"/>
  <c r="G565" i="1" s="1"/>
  <c r="H565" i="1" s="1"/>
  <c r="U565" i="1"/>
  <c r="V565" i="1" s="1"/>
  <c r="W565" i="1" s="1"/>
  <c r="Z565" i="1" s="1"/>
  <c r="AA565" i="1" s="1"/>
  <c r="AB565" i="1" s="1"/>
  <c r="AC565" i="1" s="1"/>
  <c r="C505" i="1"/>
  <c r="F505" i="1" s="1"/>
  <c r="G505" i="1" s="1"/>
  <c r="H505" i="1" s="1"/>
  <c r="U505" i="1"/>
  <c r="V505" i="1" s="1"/>
  <c r="W505" i="1" s="1"/>
  <c r="Z505" i="1" s="1"/>
  <c r="AA505" i="1" s="1"/>
  <c r="AB505" i="1" s="1"/>
  <c r="AC505" i="1" s="1"/>
  <c r="F131" i="1"/>
  <c r="G131" i="1" s="1"/>
  <c r="I527" i="1"/>
  <c r="I213" i="1"/>
  <c r="J213" i="1" s="1"/>
  <c r="S609" i="1"/>
  <c r="F188" i="1"/>
  <c r="G188" i="1" s="1"/>
  <c r="I584" i="1"/>
  <c r="I182" i="1"/>
  <c r="J182" i="1" s="1"/>
  <c r="S578" i="1"/>
  <c r="C533" i="1"/>
  <c r="F533" i="1" s="1"/>
  <c r="G533" i="1" s="1"/>
  <c r="H533" i="1" s="1"/>
  <c r="U533" i="1"/>
  <c r="V533" i="1" s="1"/>
  <c r="W533" i="1" s="1"/>
  <c r="Z533" i="1" s="1"/>
  <c r="AA533" i="1" s="1"/>
  <c r="AB533" i="1" s="1"/>
  <c r="AC533" i="1" s="1"/>
  <c r="I543" i="1"/>
  <c r="F147" i="1"/>
  <c r="G147" i="1" s="1"/>
  <c r="F258" i="1"/>
  <c r="G258" i="1" s="1"/>
  <c r="I654" i="1"/>
  <c r="I66" i="1"/>
  <c r="J66" i="1" s="1"/>
  <c r="S462" i="1"/>
  <c r="I173" i="1"/>
  <c r="J173" i="1" s="1"/>
  <c r="S569" i="1"/>
  <c r="C557" i="1"/>
  <c r="F557" i="1" s="1"/>
  <c r="G557" i="1" s="1"/>
  <c r="H557" i="1" s="1"/>
  <c r="U557" i="1"/>
  <c r="V557" i="1" s="1"/>
  <c r="W557" i="1" s="1"/>
  <c r="Z557" i="1" s="1"/>
  <c r="AA557" i="1" s="1"/>
  <c r="AB557" i="1" s="1"/>
  <c r="AC557" i="1" s="1"/>
  <c r="C433" i="1"/>
  <c r="F433" i="1" s="1"/>
  <c r="G433" i="1" s="1"/>
  <c r="H433" i="1" s="1"/>
  <c r="U433" i="1"/>
  <c r="V433" i="1" s="1"/>
  <c r="W433" i="1" s="1"/>
  <c r="Z433" i="1" s="1"/>
  <c r="AA433" i="1" s="1"/>
  <c r="AB433" i="1" s="1"/>
  <c r="AC433" i="1" s="1"/>
  <c r="S573" i="1"/>
  <c r="I177" i="1"/>
  <c r="J177" i="1" s="1"/>
  <c r="S410" i="1"/>
  <c r="I14" i="1"/>
  <c r="J14" i="1" s="1"/>
  <c r="S484" i="1"/>
  <c r="I88" i="1"/>
  <c r="J88" i="1" s="1"/>
  <c r="S539" i="1"/>
  <c r="I143" i="1"/>
  <c r="J143" i="1" s="1"/>
  <c r="F255" i="1"/>
  <c r="G255" i="1" s="1"/>
  <c r="I651" i="1"/>
  <c r="U669" i="1"/>
  <c r="V669" i="1" s="1"/>
  <c r="W669" i="1" s="1"/>
  <c r="Z669" i="1" s="1"/>
  <c r="AA669" i="1" s="1"/>
  <c r="AB669" i="1" s="1"/>
  <c r="AC669" i="1" s="1"/>
  <c r="C669" i="1"/>
  <c r="F669" i="1" s="1"/>
  <c r="G669" i="1" s="1"/>
  <c r="H669" i="1" s="1"/>
  <c r="S516" i="1"/>
  <c r="I120" i="1"/>
  <c r="J120" i="1" s="1"/>
  <c r="F123" i="1"/>
  <c r="G123" i="1" s="1"/>
  <c r="I519" i="1"/>
  <c r="F167" i="1"/>
  <c r="G167" i="1" s="1"/>
  <c r="I563" i="1"/>
  <c r="C641" i="1"/>
  <c r="F641" i="1" s="1"/>
  <c r="G641" i="1" s="1"/>
  <c r="H641" i="1" s="1"/>
  <c r="U641" i="1"/>
  <c r="V641" i="1" s="1"/>
  <c r="W641" i="1" s="1"/>
  <c r="Z641" i="1" s="1"/>
  <c r="AA641" i="1" s="1"/>
  <c r="AB641" i="1" s="1"/>
  <c r="AC641" i="1" s="1"/>
  <c r="F256" i="1"/>
  <c r="G256" i="1" s="1"/>
  <c r="I652" i="1"/>
  <c r="C417" i="1"/>
  <c r="F417" i="1" s="1"/>
  <c r="G417" i="1" s="1"/>
  <c r="H417" i="1" s="1"/>
  <c r="U417" i="1"/>
  <c r="V417" i="1" s="1"/>
  <c r="W417" i="1" s="1"/>
  <c r="Z417" i="1" s="1"/>
  <c r="AA417" i="1" s="1"/>
  <c r="AB417" i="1" s="1"/>
  <c r="AC417" i="1" s="1"/>
  <c r="C621" i="1"/>
  <c r="F621" i="1" s="1"/>
  <c r="G621" i="1" s="1"/>
  <c r="H621" i="1" s="1"/>
  <c r="U621" i="1"/>
  <c r="V621" i="1" s="1"/>
  <c r="W621" i="1" s="1"/>
  <c r="Z621" i="1" s="1"/>
  <c r="AA621" i="1" s="1"/>
  <c r="AB621" i="1" s="1"/>
  <c r="AC621" i="1" s="1"/>
  <c r="I208" i="1"/>
  <c r="J208" i="1" s="1"/>
  <c r="S604" i="1"/>
  <c r="S435" i="1"/>
  <c r="I39" i="1"/>
  <c r="J39" i="1" s="1"/>
  <c r="I439" i="1"/>
  <c r="F43" i="1"/>
  <c r="G43" i="1" s="1"/>
  <c r="I620" i="1"/>
  <c r="F224" i="1"/>
  <c r="G224" i="1" s="1"/>
  <c r="I77" i="1"/>
  <c r="J77" i="1" s="1"/>
  <c r="S473" i="1"/>
  <c r="I57" i="1"/>
  <c r="J57" i="1" s="1"/>
  <c r="S453" i="1"/>
  <c r="S672" i="1"/>
  <c r="I276" i="1"/>
  <c r="J276" i="1" s="1"/>
  <c r="I459" i="1"/>
  <c r="F63" i="1"/>
  <c r="G63" i="1" s="1"/>
  <c r="S686" i="1"/>
  <c r="I290" i="1"/>
  <c r="J290" i="1" s="1"/>
  <c r="F199" i="1"/>
  <c r="G199" i="1" s="1"/>
  <c r="I595" i="1"/>
  <c r="C445" i="1"/>
  <c r="F445" i="1" s="1"/>
  <c r="G445" i="1" s="1"/>
  <c r="H445" i="1" s="1"/>
  <c r="U445" i="1"/>
  <c r="V445" i="1" s="1"/>
  <c r="W445" i="1" s="1"/>
  <c r="Z445" i="1" s="1"/>
  <c r="AA445" i="1" s="1"/>
  <c r="AB445" i="1" s="1"/>
  <c r="AC445" i="1" s="1"/>
  <c r="I232" i="1"/>
  <c r="J232" i="1" s="1"/>
  <c r="S628" i="1"/>
  <c r="I514" i="1"/>
  <c r="F118" i="1"/>
  <c r="G118" i="1" s="1"/>
  <c r="F282" i="1"/>
  <c r="G282" i="1" s="1"/>
  <c r="I440" i="1"/>
  <c r="F44" i="1"/>
  <c r="G44" i="1" s="1"/>
  <c r="C609" i="1"/>
  <c r="F609" i="1" s="1"/>
  <c r="G609" i="1" s="1"/>
  <c r="H609" i="1" s="1"/>
  <c r="U609" i="1"/>
  <c r="V609" i="1" s="1"/>
  <c r="W609" i="1" s="1"/>
  <c r="Z609" i="1" s="1"/>
  <c r="AA609" i="1" s="1"/>
  <c r="AB609" i="1" s="1"/>
  <c r="AC609" i="1" s="1"/>
  <c r="S560" i="1"/>
  <c r="I164" i="1"/>
  <c r="J164" i="1" s="1"/>
  <c r="I486" i="1"/>
  <c r="S634" i="1"/>
  <c r="I238" i="1"/>
  <c r="J238" i="1" s="1"/>
  <c r="I286" i="1"/>
  <c r="J286" i="1" s="1"/>
  <c r="S682" i="1"/>
  <c r="S557" i="1"/>
  <c r="I161" i="1"/>
  <c r="J161" i="1" s="1"/>
  <c r="I37" i="1"/>
  <c r="J37" i="1" s="1"/>
  <c r="S433" i="1"/>
  <c r="C573" i="1"/>
  <c r="F573" i="1" s="1"/>
  <c r="G573" i="1" s="1"/>
  <c r="H573" i="1" s="1"/>
  <c r="U573" i="1"/>
  <c r="V573" i="1" s="1"/>
  <c r="W573" i="1" s="1"/>
  <c r="Z573" i="1" s="1"/>
  <c r="AA573" i="1" s="1"/>
  <c r="AB573" i="1" s="1"/>
  <c r="AC573" i="1" s="1"/>
  <c r="F88" i="1"/>
  <c r="G88" i="1" s="1"/>
  <c r="I484" i="1"/>
  <c r="F74" i="1"/>
  <c r="G74" i="1" s="1"/>
  <c r="I470" i="1"/>
  <c r="S651" i="1"/>
  <c r="I255" i="1"/>
  <c r="J255" i="1" s="1"/>
  <c r="I273" i="1"/>
  <c r="J273" i="1" s="1"/>
  <c r="S669" i="1"/>
  <c r="F120" i="1"/>
  <c r="G120" i="1" s="1"/>
  <c r="I516" i="1"/>
  <c r="I291" i="1"/>
  <c r="J291" i="1" s="1"/>
  <c r="S687" i="1"/>
  <c r="C409" i="1"/>
  <c r="F409" i="1" s="1"/>
  <c r="G409" i="1" s="1"/>
  <c r="H409" i="1" s="1"/>
  <c r="U409" i="1"/>
  <c r="V409" i="1" s="1"/>
  <c r="W409" i="1" s="1"/>
  <c r="Z409" i="1" s="1"/>
  <c r="AA409" i="1" s="1"/>
  <c r="AB409" i="1" s="1"/>
  <c r="AC409" i="1" s="1"/>
  <c r="I6" i="1"/>
  <c r="J6" i="1" s="1"/>
  <c r="S402" i="1"/>
  <c r="S657" i="1"/>
  <c r="I261" i="1"/>
  <c r="J261" i="1" s="1"/>
  <c r="C521" i="1"/>
  <c r="F521" i="1" s="1"/>
  <c r="G521" i="1" s="1"/>
  <c r="H521" i="1" s="1"/>
  <c r="U521" i="1"/>
  <c r="V521" i="1" s="1"/>
  <c r="W521" i="1" s="1"/>
  <c r="Z521" i="1" s="1"/>
  <c r="AA521" i="1" s="1"/>
  <c r="AB521" i="1" s="1"/>
  <c r="AC521" i="1" s="1"/>
  <c r="U593" i="1"/>
  <c r="V593" i="1" s="1"/>
  <c r="W593" i="1" s="1"/>
  <c r="Z593" i="1" s="1"/>
  <c r="AA593" i="1" s="1"/>
  <c r="AB593" i="1" s="1"/>
  <c r="AC593" i="1" s="1"/>
  <c r="C593" i="1"/>
  <c r="F593" i="1" s="1"/>
  <c r="G593" i="1" s="1"/>
  <c r="H593" i="1" s="1"/>
  <c r="S561" i="1"/>
  <c r="I165" i="1"/>
  <c r="J165" i="1" s="1"/>
  <c r="F196" i="1"/>
  <c r="G196" i="1" s="1"/>
  <c r="I592" i="1"/>
  <c r="F6" i="1"/>
  <c r="G6" i="1" s="1"/>
  <c r="I402" i="1"/>
  <c r="I414" i="1"/>
  <c r="F18" i="1"/>
  <c r="G18" i="1" s="1"/>
  <c r="S572" i="1"/>
  <c r="I176" i="1"/>
  <c r="J176" i="1" s="1"/>
  <c r="C561" i="1"/>
  <c r="F561" i="1" s="1"/>
  <c r="G561" i="1" s="1"/>
  <c r="H561" i="1" s="1"/>
  <c r="U561" i="1"/>
  <c r="V561" i="1" s="1"/>
  <c r="W561" i="1" s="1"/>
  <c r="Z561" i="1" s="1"/>
  <c r="AA561" i="1" s="1"/>
  <c r="AB561" i="1" s="1"/>
  <c r="AC561" i="1" s="1"/>
  <c r="I38" i="1"/>
  <c r="J38" i="1" s="1"/>
  <c r="S434" i="1"/>
  <c r="F228" i="1"/>
  <c r="G228" i="1" s="1"/>
  <c r="I624" i="1"/>
  <c r="I576" i="1"/>
  <c r="F180" i="1"/>
  <c r="G180" i="1" s="1"/>
  <c r="F116" i="1"/>
  <c r="G116" i="1" s="1"/>
  <c r="I512" i="1"/>
  <c r="I132" i="1"/>
  <c r="J132" i="1" s="1"/>
  <c r="S528" i="1"/>
  <c r="F176" i="1"/>
  <c r="G176" i="1" s="1"/>
  <c r="I572" i="1"/>
  <c r="S602" i="1"/>
  <c r="I206" i="1"/>
  <c r="J206" i="1" s="1"/>
  <c r="S624" i="1"/>
  <c r="I228" i="1"/>
  <c r="J228" i="1" s="1"/>
  <c r="F48" i="1"/>
  <c r="G48" i="1" s="1"/>
  <c r="I444" i="1"/>
  <c r="S576" i="1"/>
  <c r="I180" i="1"/>
  <c r="J180" i="1" s="1"/>
  <c r="F132" i="1"/>
  <c r="G132" i="1" s="1"/>
  <c r="I528" i="1"/>
  <c r="I33" i="1"/>
  <c r="J33" i="1" s="1"/>
  <c r="S429" i="1"/>
  <c r="C645" i="1"/>
  <c r="F645" i="1" s="1"/>
  <c r="G645" i="1" s="1"/>
  <c r="H645" i="1" s="1"/>
  <c r="U645" i="1"/>
  <c r="V645" i="1" s="1"/>
  <c r="W645" i="1" s="1"/>
  <c r="Z645" i="1" s="1"/>
  <c r="AA645" i="1" s="1"/>
  <c r="AB645" i="1" s="1"/>
  <c r="AC645" i="1" s="1"/>
  <c r="I602" i="1"/>
  <c r="F206" i="1"/>
  <c r="G206" i="1" s="1"/>
  <c r="I34" i="1"/>
  <c r="J34" i="1" s="1"/>
  <c r="S430" i="1"/>
  <c r="I48" i="1"/>
  <c r="J48" i="1" s="1"/>
  <c r="S444" i="1"/>
  <c r="I582" i="1"/>
  <c r="F186" i="1"/>
  <c r="G186" i="1" s="1"/>
  <c r="F166" i="1"/>
  <c r="G166" i="1" s="1"/>
  <c r="I562" i="1"/>
  <c r="I480" i="1"/>
  <c r="F84" i="1"/>
  <c r="G84" i="1" s="1"/>
  <c r="I467" i="1"/>
  <c r="F71" i="1"/>
  <c r="G71" i="1" s="1"/>
  <c r="S549" i="1"/>
  <c r="I153" i="1"/>
  <c r="J153" i="1" s="1"/>
  <c r="C673" i="1"/>
  <c r="F673" i="1" s="1"/>
  <c r="G673" i="1" s="1"/>
  <c r="H673" i="1" s="1"/>
  <c r="U673" i="1"/>
  <c r="V673" i="1" s="1"/>
  <c r="W673" i="1" s="1"/>
  <c r="Z673" i="1" s="1"/>
  <c r="AA673" i="1" s="1"/>
  <c r="AB673" i="1" s="1"/>
  <c r="AC673" i="1" s="1"/>
  <c r="I29" i="1"/>
  <c r="J29" i="1" s="1"/>
  <c r="S425" i="1"/>
  <c r="S656" i="1"/>
  <c r="I260" i="1"/>
  <c r="J260" i="1" s="1"/>
  <c r="S424" i="1"/>
  <c r="C549" i="1"/>
  <c r="F549" i="1" s="1"/>
  <c r="G549" i="1" s="1"/>
  <c r="H549" i="1" s="1"/>
  <c r="U549" i="1"/>
  <c r="V549" i="1" s="1"/>
  <c r="W549" i="1" s="1"/>
  <c r="Z549" i="1" s="1"/>
  <c r="AA549" i="1" s="1"/>
  <c r="AB549" i="1" s="1"/>
  <c r="AC549" i="1" s="1"/>
  <c r="I166" i="1"/>
  <c r="J166" i="1" s="1"/>
  <c r="S562" i="1"/>
  <c r="S475" i="1"/>
  <c r="I79" i="1"/>
  <c r="J79" i="1" s="1"/>
  <c r="S409" i="1"/>
  <c r="I13" i="1"/>
  <c r="J13" i="1" s="1"/>
  <c r="S467" i="1"/>
  <c r="I71" i="1"/>
  <c r="J71" i="1" s="1"/>
  <c r="F130" i="1" l="1"/>
  <c r="G130" i="1" s="1"/>
  <c r="S625" i="1"/>
  <c r="F291" i="1"/>
  <c r="G291" i="1" s="1"/>
  <c r="S582" i="1"/>
  <c r="S620" i="1"/>
  <c r="I495" i="1"/>
  <c r="I12" i="1"/>
  <c r="J12" i="1" s="1"/>
  <c r="S480" i="1"/>
  <c r="F219" i="1"/>
  <c r="G219" i="1" s="1"/>
  <c r="F231" i="1"/>
  <c r="G231" i="1" s="1"/>
  <c r="I284" i="1"/>
  <c r="J284" i="1" s="1"/>
  <c r="H27" i="4"/>
  <c r="I102" i="1"/>
  <c r="J102" i="1" s="1"/>
  <c r="I145" i="1"/>
  <c r="J145" i="1" s="1"/>
  <c r="I211" i="1"/>
  <c r="J211" i="1" s="1"/>
  <c r="S606" i="1"/>
  <c r="I236" i="1"/>
  <c r="J236" i="1" s="1"/>
  <c r="S586" i="1"/>
  <c r="I179" i="1"/>
  <c r="J179" i="1" s="1"/>
  <c r="I87" i="1"/>
  <c r="J87" i="1" s="1"/>
  <c r="S499" i="1"/>
  <c r="S454" i="1"/>
  <c r="I564" i="1"/>
  <c r="S472" i="1"/>
  <c r="F227" i="1"/>
  <c r="G227" i="1" s="1"/>
  <c r="F214" i="1"/>
  <c r="G214" i="1" s="1"/>
  <c r="F115" i="1"/>
  <c r="G115" i="1" s="1"/>
  <c r="I219" i="1"/>
  <c r="J219" i="1" s="1"/>
  <c r="U657" i="1"/>
  <c r="V657" i="1" s="1"/>
  <c r="W657" i="1" s="1"/>
  <c r="Z657" i="1" s="1"/>
  <c r="AA657" i="1" s="1"/>
  <c r="AB657" i="1" s="1"/>
  <c r="AC657" i="1" s="1"/>
  <c r="F75" i="1"/>
  <c r="G75" i="1" s="1"/>
  <c r="C597" i="1"/>
  <c r="F597" i="1" s="1"/>
  <c r="G597" i="1" s="1"/>
  <c r="H597" i="1" s="1"/>
  <c r="I597" i="1" s="1"/>
  <c r="S580" i="1"/>
  <c r="S677" i="1"/>
  <c r="I487" i="1"/>
  <c r="S512" i="1"/>
  <c r="I129" i="1"/>
  <c r="J129" i="1" s="1"/>
  <c r="F12" i="1"/>
  <c r="G12" i="1" s="1"/>
  <c r="S517" i="1"/>
  <c r="I109" i="1"/>
  <c r="J109" i="1" s="1"/>
  <c r="F67" i="1"/>
  <c r="G67" i="1" s="1"/>
  <c r="I31" i="1"/>
  <c r="J31" i="1" s="1"/>
  <c r="I520" i="1"/>
  <c r="I568" i="1"/>
  <c r="I123" i="1"/>
  <c r="J123" i="1" s="1"/>
  <c r="I292" i="1"/>
  <c r="J292" i="1" s="1"/>
  <c r="S418" i="1"/>
  <c r="S538" i="1"/>
  <c r="I632" i="1"/>
  <c r="F270" i="1"/>
  <c r="G270" i="1" s="1"/>
  <c r="I192" i="1"/>
  <c r="J192" i="1" s="1"/>
  <c r="U465" i="1"/>
  <c r="V465" i="1" s="1"/>
  <c r="W465" i="1" s="1"/>
  <c r="Z465" i="1" s="1"/>
  <c r="AA465" i="1" s="1"/>
  <c r="AB465" i="1" s="1"/>
  <c r="AC465" i="1" s="1"/>
  <c r="I282" i="1"/>
  <c r="J282" i="1" s="1"/>
  <c r="F239" i="1"/>
  <c r="G239" i="1" s="1"/>
  <c r="I532" i="1"/>
  <c r="F14" i="1"/>
  <c r="G14" i="1" s="1"/>
  <c r="I684" i="1"/>
  <c r="I167" i="1"/>
  <c r="J167" i="1" s="1"/>
  <c r="I251" i="1"/>
  <c r="J251" i="1" s="1"/>
  <c r="I197" i="1"/>
  <c r="J197" i="1" s="1"/>
  <c r="I124" i="1"/>
  <c r="J124" i="1" s="1"/>
  <c r="I431" i="1"/>
  <c r="I656" i="1"/>
  <c r="I53" i="1"/>
  <c r="J53" i="1" s="1"/>
  <c r="I239" i="1"/>
  <c r="J239" i="1" s="1"/>
  <c r="I199" i="1"/>
  <c r="J199" i="1" s="1"/>
  <c r="I424" i="1"/>
  <c r="I468" i="1"/>
  <c r="I430" i="1"/>
  <c r="U553" i="1"/>
  <c r="V553" i="1" s="1"/>
  <c r="W553" i="1" s="1"/>
  <c r="Z553" i="1" s="1"/>
  <c r="AA553" i="1" s="1"/>
  <c r="AB553" i="1" s="1"/>
  <c r="AC553" i="1" s="1"/>
  <c r="I434" i="1"/>
  <c r="I82" i="1"/>
  <c r="J82" i="1" s="1"/>
  <c r="I135" i="1"/>
  <c r="J135" i="1" s="1"/>
  <c r="I63" i="1"/>
  <c r="J63" i="1" s="1"/>
  <c r="F286" i="1"/>
  <c r="G286" i="1" s="1"/>
  <c r="S514" i="1"/>
  <c r="I235" i="1"/>
  <c r="J235" i="1" s="1"/>
  <c r="C633" i="1"/>
  <c r="F633" i="1" s="1"/>
  <c r="G633" i="1" s="1"/>
  <c r="H633" i="1" s="1"/>
  <c r="F237" i="1" s="1"/>
  <c r="G237" i="1" s="1"/>
  <c r="I278" i="1"/>
  <c r="J278" i="1" s="1"/>
  <c r="F276" i="1"/>
  <c r="G276" i="1" s="1"/>
  <c r="I257" i="1"/>
  <c r="J257" i="1" s="1"/>
  <c r="S648" i="1"/>
  <c r="I280" i="1"/>
  <c r="J280" i="1" s="1"/>
  <c r="I83" i="1"/>
  <c r="J83" i="1" s="1"/>
  <c r="I27" i="1"/>
  <c r="J27" i="1" s="1"/>
  <c r="F59" i="1"/>
  <c r="G59" i="1" s="1"/>
  <c r="S551" i="1"/>
  <c r="I475" i="1"/>
  <c r="I18" i="1"/>
  <c r="J18" i="1" s="1"/>
  <c r="F292" i="1"/>
  <c r="G292" i="1" s="1"/>
  <c r="I250" i="1"/>
  <c r="J250" i="1" s="1"/>
  <c r="S667" i="1"/>
  <c r="U497" i="1"/>
  <c r="V497" i="1" s="1"/>
  <c r="W497" i="1" s="1"/>
  <c r="Z497" i="1" s="1"/>
  <c r="AA497" i="1" s="1"/>
  <c r="AB497" i="1" s="1"/>
  <c r="AC497" i="1" s="1"/>
  <c r="S448" i="1"/>
  <c r="S485" i="1"/>
  <c r="C509" i="1"/>
  <c r="F509" i="1" s="1"/>
  <c r="G509" i="1" s="1"/>
  <c r="H509" i="1" s="1"/>
  <c r="F113" i="1" s="1"/>
  <c r="G113" i="1" s="1"/>
  <c r="I68" i="1"/>
  <c r="J68" i="1" s="1"/>
  <c r="S455" i="1"/>
  <c r="I423" i="1"/>
  <c r="I558" i="1"/>
  <c r="I152" i="1"/>
  <c r="J152" i="1" s="1"/>
  <c r="I131" i="1"/>
  <c r="J131" i="1" s="1"/>
  <c r="C441" i="1"/>
  <c r="F441" i="1" s="1"/>
  <c r="G441" i="1" s="1"/>
  <c r="H441" i="1" s="1"/>
  <c r="F45" i="1" s="1"/>
  <c r="G45" i="1" s="1"/>
  <c r="I85" i="1"/>
  <c r="J85" i="1" s="1"/>
  <c r="F155" i="1"/>
  <c r="G155" i="1" s="1"/>
  <c r="I482" i="1"/>
  <c r="I159" i="1"/>
  <c r="J159" i="1" s="1"/>
  <c r="I611" i="1"/>
  <c r="S545" i="1"/>
  <c r="I94" i="1"/>
  <c r="J94" i="1" s="1"/>
  <c r="I411" i="1"/>
  <c r="I244" i="1"/>
  <c r="J244" i="1" s="1"/>
  <c r="I503" i="1"/>
  <c r="F183" i="1"/>
  <c r="G183" i="1" s="1"/>
  <c r="F200" i="1"/>
  <c r="G200" i="1" s="1"/>
  <c r="S492" i="1"/>
  <c r="F50" i="1"/>
  <c r="G50" i="1" s="1"/>
  <c r="S618" i="1"/>
  <c r="I214" i="1"/>
  <c r="J214" i="1" s="1"/>
  <c r="I420" i="1"/>
  <c r="I23" i="1"/>
  <c r="J23" i="1" s="1"/>
  <c r="I546" i="1"/>
  <c r="I189" i="1"/>
  <c r="J189" i="1" s="1"/>
  <c r="F96" i="1"/>
  <c r="G96" i="1" s="1"/>
  <c r="I40" i="1"/>
  <c r="J40" i="1" s="1"/>
  <c r="I234" i="1"/>
  <c r="J234" i="1" s="1"/>
  <c r="S664" i="1"/>
  <c r="I587" i="1"/>
  <c r="I412" i="1"/>
  <c r="I447" i="1"/>
  <c r="C405" i="1"/>
  <c r="F405" i="1" s="1"/>
  <c r="G405" i="1" s="1"/>
  <c r="H405" i="1" s="1"/>
  <c r="F9" i="1" s="1"/>
  <c r="G9" i="1" s="1"/>
  <c r="I272" i="1"/>
  <c r="J272" i="1" s="1"/>
  <c r="S613" i="1"/>
  <c r="F251" i="1"/>
  <c r="G251" i="1" s="1"/>
  <c r="S500" i="1"/>
  <c r="I631" i="1"/>
  <c r="S546" i="1"/>
  <c r="C453" i="1"/>
  <c r="F453" i="1" s="1"/>
  <c r="G453" i="1" s="1"/>
  <c r="H453" i="1" s="1"/>
  <c r="F57" i="1" s="1"/>
  <c r="G57" i="1" s="1"/>
  <c r="F19" i="1"/>
  <c r="G19" i="1" s="1"/>
  <c r="I643" i="1"/>
  <c r="U469" i="1"/>
  <c r="V469" i="1" s="1"/>
  <c r="W469" i="1" s="1"/>
  <c r="Z469" i="1" s="1"/>
  <c r="AA469" i="1" s="1"/>
  <c r="AB469" i="1" s="1"/>
  <c r="AC469" i="1" s="1"/>
  <c r="F127" i="1"/>
  <c r="G127" i="1" s="1"/>
  <c r="I690" i="1"/>
  <c r="C661" i="1"/>
  <c r="F661" i="1" s="1"/>
  <c r="G661" i="1" s="1"/>
  <c r="H661" i="1" s="1"/>
  <c r="I661" i="1" s="1"/>
  <c r="I171" i="1"/>
  <c r="J171" i="1" s="1"/>
  <c r="S503" i="1"/>
  <c r="S577" i="1"/>
  <c r="I675" i="1"/>
  <c r="S411" i="1"/>
  <c r="F202" i="1"/>
  <c r="G202" i="1" s="1"/>
  <c r="S404" i="1"/>
  <c r="I530" i="1"/>
  <c r="F234" i="1"/>
  <c r="G234" i="1" s="1"/>
  <c r="U425" i="1"/>
  <c r="V425" i="1" s="1"/>
  <c r="W425" i="1" s="1"/>
  <c r="Z425" i="1" s="1"/>
  <c r="AA425" i="1" s="1"/>
  <c r="AB425" i="1" s="1"/>
  <c r="AC425" i="1" s="1"/>
  <c r="I539" i="1"/>
  <c r="I586" i="1"/>
  <c r="F126" i="1"/>
  <c r="G126" i="1" s="1"/>
  <c r="I588" i="1"/>
  <c r="F192" i="1"/>
  <c r="G192" i="1" s="1"/>
  <c r="I416" i="1"/>
  <c r="S663" i="1"/>
  <c r="I419" i="1"/>
  <c r="F114" i="1"/>
  <c r="G114" i="1" s="1"/>
  <c r="I26" i="1"/>
  <c r="J26" i="1" s="1"/>
  <c r="I436" i="1"/>
  <c r="I209" i="1"/>
  <c r="J209" i="1" s="1"/>
  <c r="I493" i="1"/>
  <c r="U689" i="1"/>
  <c r="V689" i="1" s="1"/>
  <c r="W689" i="1" s="1"/>
  <c r="Z689" i="1" s="1"/>
  <c r="AA689" i="1" s="1"/>
  <c r="AB689" i="1" s="1"/>
  <c r="AC689" i="1" s="1"/>
  <c r="I663" i="1"/>
  <c r="S529" i="1"/>
  <c r="U493" i="1"/>
  <c r="V493" i="1" s="1"/>
  <c r="W493" i="1" s="1"/>
  <c r="Z493" i="1" s="1"/>
  <c r="AA493" i="1" s="1"/>
  <c r="AB493" i="1" s="1"/>
  <c r="AC493" i="1" s="1"/>
  <c r="C429" i="1"/>
  <c r="F429" i="1" s="1"/>
  <c r="G429" i="1" s="1"/>
  <c r="H429" i="1" s="1"/>
  <c r="F33" i="1" s="1"/>
  <c r="G33" i="1" s="1"/>
  <c r="I175" i="1"/>
  <c r="J175" i="1" s="1"/>
  <c r="S508" i="1"/>
  <c r="I507" i="1"/>
  <c r="I51" i="1"/>
  <c r="S447" i="1"/>
  <c r="S645" i="1"/>
  <c r="F179" i="1"/>
  <c r="G179" i="1" s="1"/>
  <c r="F55" i="1"/>
  <c r="G55" i="1" s="1"/>
  <c r="S442" i="1"/>
  <c r="I612" i="1"/>
  <c r="F182" i="1"/>
  <c r="G182" i="1" s="1"/>
  <c r="I458" i="1"/>
  <c r="I555" i="1"/>
  <c r="I162" i="1"/>
  <c r="J162" i="1" s="1"/>
  <c r="I196" i="1"/>
  <c r="J196" i="1" s="1"/>
  <c r="I542" i="1"/>
  <c r="I16" i="1"/>
  <c r="J16" i="1" s="1"/>
  <c r="S451" i="1"/>
  <c r="U537" i="1"/>
  <c r="V537" i="1" s="1"/>
  <c r="W537" i="1" s="1"/>
  <c r="Z537" i="1" s="1"/>
  <c r="AA537" i="1" s="1"/>
  <c r="AB537" i="1" s="1"/>
  <c r="AC537" i="1" s="1"/>
  <c r="U665" i="1"/>
  <c r="V665" i="1" s="1"/>
  <c r="W665" i="1" s="1"/>
  <c r="Z665" i="1" s="1"/>
  <c r="AA665" i="1" s="1"/>
  <c r="AB665" i="1" s="1"/>
  <c r="AC665" i="1" s="1"/>
  <c r="I294" i="1"/>
  <c r="J294" i="1" s="1"/>
  <c r="I591" i="1"/>
  <c r="I552" i="1"/>
  <c r="U685" i="1"/>
  <c r="V685" i="1" s="1"/>
  <c r="W685" i="1" s="1"/>
  <c r="Z685" i="1" s="1"/>
  <c r="AA685" i="1" s="1"/>
  <c r="AB685" i="1" s="1"/>
  <c r="AC685" i="1" s="1"/>
  <c r="I500" i="1"/>
  <c r="I404" i="1"/>
  <c r="F175" i="1"/>
  <c r="G175" i="1" s="1"/>
  <c r="S403" i="1"/>
  <c r="S507" i="1"/>
  <c r="F140" i="1"/>
  <c r="G140" i="1" s="1"/>
  <c r="I227" i="1"/>
  <c r="J227" i="1" s="1"/>
  <c r="U589" i="1"/>
  <c r="V589" i="1" s="1"/>
  <c r="W589" i="1" s="1"/>
  <c r="Z589" i="1" s="1"/>
  <c r="AA589" i="1" s="1"/>
  <c r="AB589" i="1" s="1"/>
  <c r="AC589" i="1" s="1"/>
  <c r="I21" i="1"/>
  <c r="J21" i="1" s="1"/>
  <c r="S662" i="1"/>
  <c r="I126" i="1"/>
  <c r="J126" i="1" s="1"/>
  <c r="S476" i="1"/>
  <c r="I80" i="1"/>
  <c r="J80" i="1" s="1"/>
  <c r="I476" i="1"/>
  <c r="F80" i="1"/>
  <c r="G80" i="1" s="1"/>
  <c r="I550" i="1"/>
  <c r="I170" i="1"/>
  <c r="J170" i="1" s="1"/>
  <c r="I67" i="1"/>
  <c r="J67" i="1" s="1"/>
  <c r="F264" i="1"/>
  <c r="G264" i="1" s="1"/>
  <c r="I490" i="1"/>
  <c r="I125" i="1"/>
  <c r="J125" i="1" s="1"/>
  <c r="F108" i="1"/>
  <c r="G108" i="1" s="1"/>
  <c r="I56" i="1"/>
  <c r="J56" i="1" s="1"/>
  <c r="S452" i="1"/>
  <c r="U501" i="1"/>
  <c r="V501" i="1" s="1"/>
  <c r="W501" i="1" s="1"/>
  <c r="Z501" i="1" s="1"/>
  <c r="AA501" i="1" s="1"/>
  <c r="AB501" i="1" s="1"/>
  <c r="AC501" i="1" s="1"/>
  <c r="S543" i="1"/>
  <c r="F223" i="1"/>
  <c r="G223" i="1" s="1"/>
  <c r="F60" i="1"/>
  <c r="G60" i="1" s="1"/>
  <c r="C513" i="1"/>
  <c r="F513" i="1" s="1"/>
  <c r="G513" i="1" s="1"/>
  <c r="H513" i="1" s="1"/>
  <c r="U513" i="1"/>
  <c r="V513" i="1" s="1"/>
  <c r="W513" i="1" s="1"/>
  <c r="Z513" i="1" s="1"/>
  <c r="AA513" i="1" s="1"/>
  <c r="AB513" i="1" s="1"/>
  <c r="AC513" i="1" s="1"/>
  <c r="F32" i="1"/>
  <c r="G32" i="1" s="1"/>
  <c r="I428" i="1"/>
  <c r="I44" i="1"/>
  <c r="J44" i="1" s="1"/>
  <c r="I25" i="1"/>
  <c r="J25" i="1" s="1"/>
  <c r="I524" i="1"/>
  <c r="U457" i="1"/>
  <c r="V457" i="1" s="1"/>
  <c r="W457" i="1" s="1"/>
  <c r="Z457" i="1" s="1"/>
  <c r="AA457" i="1" s="1"/>
  <c r="AB457" i="1" s="1"/>
  <c r="AC457" i="1" s="1"/>
  <c r="I174" i="1"/>
  <c r="J174" i="1" s="1"/>
  <c r="I264" i="1"/>
  <c r="J264" i="1" s="1"/>
  <c r="S510" i="1"/>
  <c r="S559" i="1"/>
  <c r="I277" i="1"/>
  <c r="J277" i="1" s="1"/>
  <c r="F93" i="1"/>
  <c r="G93" i="1" s="1"/>
  <c r="I489" i="1"/>
  <c r="F77" i="1"/>
  <c r="G77" i="1" s="1"/>
  <c r="I473" i="1"/>
  <c r="F205" i="1"/>
  <c r="G205" i="1" s="1"/>
  <c r="I601" i="1"/>
  <c r="F105" i="1"/>
  <c r="G105" i="1" s="1"/>
  <c r="I501" i="1"/>
  <c r="F161" i="1"/>
  <c r="G161" i="1" s="1"/>
  <c r="I557" i="1"/>
  <c r="F109" i="1"/>
  <c r="G109" i="1" s="1"/>
  <c r="I505" i="1"/>
  <c r="I613" i="1"/>
  <c r="F217" i="1"/>
  <c r="G217" i="1" s="1"/>
  <c r="F133" i="1"/>
  <c r="G133" i="1" s="1"/>
  <c r="I529" i="1"/>
  <c r="I457" i="1"/>
  <c r="F61" i="1"/>
  <c r="G61" i="1" s="1"/>
  <c r="I537" i="1"/>
  <c r="F141" i="1"/>
  <c r="G141" i="1" s="1"/>
  <c r="I417" i="1"/>
  <c r="F21" i="1"/>
  <c r="G21" i="1" s="1"/>
  <c r="F273" i="1"/>
  <c r="G273" i="1" s="1"/>
  <c r="I669" i="1"/>
  <c r="I525" i="1"/>
  <c r="F129" i="1"/>
  <c r="G129" i="1" s="1"/>
  <c r="F17" i="1"/>
  <c r="G17" i="1" s="1"/>
  <c r="I413" i="1"/>
  <c r="I573" i="1"/>
  <c r="F177" i="1"/>
  <c r="G177" i="1" s="1"/>
  <c r="F213" i="1"/>
  <c r="G213" i="1" s="1"/>
  <c r="I609" i="1"/>
  <c r="I445" i="1"/>
  <c r="F49" i="1"/>
  <c r="G49" i="1" s="1"/>
  <c r="F25" i="1"/>
  <c r="G25" i="1" s="1"/>
  <c r="I421" i="1"/>
  <c r="F209" i="1"/>
  <c r="G209" i="1" s="1"/>
  <c r="I605" i="1"/>
  <c r="F289" i="1"/>
  <c r="G289" i="1" s="1"/>
  <c r="I685" i="1"/>
  <c r="F181" i="1"/>
  <c r="G181" i="1" s="1"/>
  <c r="I577" i="1"/>
  <c r="I469" i="1"/>
  <c r="F73" i="1"/>
  <c r="G73" i="1" s="1"/>
  <c r="F241" i="1"/>
  <c r="G241" i="1" s="1"/>
  <c r="I637" i="1"/>
  <c r="I437" i="1"/>
  <c r="F41" i="1"/>
  <c r="F293" i="1"/>
  <c r="G293" i="1" s="1"/>
  <c r="I689" i="1"/>
  <c r="F101" i="1"/>
  <c r="G101" i="1" s="1"/>
  <c r="I497" i="1"/>
  <c r="I541" i="1"/>
  <c r="F145" i="1"/>
  <c r="G145" i="1" s="1"/>
  <c r="I481" i="1"/>
  <c r="F85" i="1"/>
  <c r="G85" i="1" s="1"/>
  <c r="F65" i="1"/>
  <c r="G65" i="1" s="1"/>
  <c r="I461" i="1"/>
  <c r="F137" i="1"/>
  <c r="G137" i="1" s="1"/>
  <c r="I533" i="1"/>
  <c r="F233" i="1"/>
  <c r="G233" i="1" s="1"/>
  <c r="I629" i="1"/>
  <c r="I517" i="1"/>
  <c r="F121" i="1"/>
  <c r="G121" i="1" s="1"/>
  <c r="I581" i="1"/>
  <c r="F185" i="1"/>
  <c r="G185" i="1" s="1"/>
  <c r="F269" i="1"/>
  <c r="G269" i="1" s="1"/>
  <c r="I665" i="1"/>
  <c r="I465" i="1"/>
  <c r="F69" i="1"/>
  <c r="G69" i="1" s="1"/>
  <c r="F189" i="1"/>
  <c r="G189" i="1" s="1"/>
  <c r="I585" i="1"/>
  <c r="F149" i="1"/>
  <c r="G149" i="1" s="1"/>
  <c r="I545" i="1"/>
  <c r="I625" i="1"/>
  <c r="F229" i="1"/>
  <c r="G229" i="1" s="1"/>
  <c r="F253" i="1"/>
  <c r="G253" i="1" s="1"/>
  <c r="I649" i="1"/>
  <c r="I449" i="1"/>
  <c r="F53" i="1"/>
  <c r="G53" i="1" s="1"/>
  <c r="F81" i="1"/>
  <c r="G81" i="1" s="1"/>
  <c r="I477" i="1"/>
  <c r="I621" i="1"/>
  <c r="F225" i="1"/>
  <c r="G225" i="1" s="1"/>
  <c r="I641" i="1"/>
  <c r="F245" i="1"/>
  <c r="G245" i="1" s="1"/>
  <c r="I433" i="1"/>
  <c r="F37" i="1"/>
  <c r="G37" i="1" s="1"/>
  <c r="I565" i="1"/>
  <c r="F169" i="1"/>
  <c r="G169" i="1" s="1"/>
  <c r="I617" i="1"/>
  <c r="F221" i="1"/>
  <c r="G221" i="1" s="1"/>
  <c r="I569" i="1"/>
  <c r="F173" i="1"/>
  <c r="G173" i="1" s="1"/>
  <c r="F285" i="1"/>
  <c r="G285" i="1" s="1"/>
  <c r="I681" i="1"/>
  <c r="I553" i="1"/>
  <c r="F157" i="1"/>
  <c r="G157" i="1" s="1"/>
  <c r="F89" i="1"/>
  <c r="G89" i="1" s="1"/>
  <c r="I485" i="1"/>
  <c r="F281" i="1"/>
  <c r="G281" i="1" s="1"/>
  <c r="I677" i="1"/>
  <c r="F193" i="1"/>
  <c r="G193" i="1" s="1"/>
  <c r="I589" i="1"/>
  <c r="I653" i="1"/>
  <c r="F257" i="1"/>
  <c r="G257" i="1" s="1"/>
  <c r="I409" i="1"/>
  <c r="F13" i="1"/>
  <c r="G13" i="1" s="1"/>
  <c r="F277" i="1"/>
  <c r="G277" i="1" s="1"/>
  <c r="I673" i="1"/>
  <c r="I645" i="1"/>
  <c r="F249" i="1"/>
  <c r="G249" i="1" s="1"/>
  <c r="I561" i="1"/>
  <c r="F165" i="1"/>
  <c r="G165" i="1" s="1"/>
  <c r="I657" i="1"/>
  <c r="F261" i="1"/>
  <c r="G261" i="1" s="1"/>
  <c r="F125" i="1"/>
  <c r="G125" i="1" s="1"/>
  <c r="I521" i="1"/>
  <c r="I425" i="1"/>
  <c r="F29" i="1"/>
  <c r="G29" i="1" s="1"/>
  <c r="F197" i="1"/>
  <c r="G197" i="1" s="1"/>
  <c r="I593" i="1"/>
  <c r="F153" i="1"/>
  <c r="G153" i="1" s="1"/>
  <c r="I549" i="1"/>
  <c r="I633" i="1" l="1"/>
  <c r="F201" i="1"/>
  <c r="G201" i="1" s="1"/>
  <c r="I405" i="1"/>
  <c r="J51" i="1"/>
  <c r="G41" i="1"/>
  <c r="H25" i="4" s="1"/>
  <c r="I453" i="1"/>
  <c r="I509" i="1"/>
  <c r="I441" i="1"/>
  <c r="F265" i="1"/>
  <c r="G265" i="1" s="1"/>
  <c r="I429" i="1"/>
  <c r="F117" i="1"/>
  <c r="G117" i="1" s="1"/>
  <c r="I513" i="1"/>
</calcChain>
</file>

<file path=xl/comments1.xml><?xml version="1.0" encoding="utf-8"?>
<comments xmlns="http://schemas.openxmlformats.org/spreadsheetml/2006/main">
  <authors>
    <author>Dahlent, Thomas</author>
  </authors>
  <commentList>
    <comment ref="I7" authorId="0">
      <text>
        <r>
          <rPr>
            <sz val="9"/>
            <color indexed="81"/>
            <rFont val="Tahoma"/>
            <family val="2"/>
          </rPr>
          <t>3 lettres 
(ex : YRO, MHU)</t>
        </r>
      </text>
    </comment>
  </commentList>
</comments>
</file>

<file path=xl/sharedStrings.xml><?xml version="1.0" encoding="utf-8"?>
<sst xmlns="http://schemas.openxmlformats.org/spreadsheetml/2006/main" count="78" uniqueCount="58">
  <si>
    <t>i</t>
  </si>
  <si>
    <t>NP DRAIN</t>
  </si>
  <si>
    <t>-i</t>
  </si>
  <si>
    <t>a</t>
  </si>
  <si>
    <t>b</t>
  </si>
  <si>
    <t>c</t>
  </si>
  <si>
    <t>delta</t>
  </si>
  <si>
    <t>racine delta</t>
  </si>
  <si>
    <t>q1</t>
  </si>
  <si>
    <t>gradient en %</t>
  </si>
  <si>
    <t>q2 (l/s.m)</t>
  </si>
  <si>
    <t>TERRAXX</t>
  </si>
  <si>
    <r>
      <t>q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(l/s.m)</t>
    </r>
  </si>
  <si>
    <r>
      <t xml:space="preserve">Débit surfacique à évacuer y compris coef de sécurité
Zu drainierende Wassermenge incl. Sicherheitskoeffizient
</t>
    </r>
    <r>
      <rPr>
        <b/>
        <sz val="10"/>
        <rFont val="Arial"/>
        <family val="2"/>
      </rPr>
      <t>[l/s.m²]</t>
    </r>
  </si>
  <si>
    <r>
      <t xml:space="preserve">Surface
Fläche
</t>
    </r>
    <r>
      <rPr>
        <b/>
        <sz val="10"/>
        <rFont val="Arial"/>
        <family val="2"/>
      </rPr>
      <t>[m²]</t>
    </r>
  </si>
  <si>
    <t>Plus grande distance à l'écoulement
Entwässerungslänge
Maximal drainage lenght
[m]</t>
  </si>
  <si>
    <r>
      <t xml:space="preserve">Pente
Gefälle
Slope
</t>
    </r>
    <r>
      <rPr>
        <b/>
        <sz val="10"/>
        <rFont val="Arial"/>
        <family val="2"/>
      </rPr>
      <t>[%]</t>
    </r>
  </si>
  <si>
    <r>
      <t xml:space="preserve">épaisseur dalle
Dicke der Betonplatte
Concrete slab thickness
</t>
    </r>
    <r>
      <rPr>
        <b/>
        <sz val="10"/>
        <rFont val="Arial"/>
        <family val="2"/>
      </rPr>
      <t>e [cm]</t>
    </r>
  </si>
  <si>
    <r>
      <t xml:space="preserve">Pression dalle
Druck der Betonplatte
Concrete slab pressure
</t>
    </r>
    <r>
      <rPr>
        <b/>
        <sz val="10"/>
        <rFont val="Arial"/>
        <family val="2"/>
      </rPr>
      <t>[kN/m²]</t>
    </r>
  </si>
  <si>
    <r>
      <t xml:space="preserve">Pression en sous-face maxi 
Maximaler Auftrieb unter Betonplatte
Hydrostatic pressure under slab
</t>
    </r>
    <r>
      <rPr>
        <b/>
        <sz val="10"/>
        <rFont val="Arial"/>
        <family val="2"/>
      </rPr>
      <t>[kN/m²]</t>
    </r>
  </si>
  <si>
    <r>
      <t xml:space="preserve">Colonne d'eau équivalente
Entsprechende Wassersäule
Correspondant water column
</t>
    </r>
    <r>
      <rPr>
        <b/>
        <sz val="10"/>
        <rFont val="Arial"/>
        <family val="2"/>
      </rPr>
      <t>[m]</t>
    </r>
  </si>
  <si>
    <t>coefficient de sécurité
Sicherheitskoeffizient
Security coefficient</t>
  </si>
  <si>
    <r>
      <t xml:space="preserve">i </t>
    </r>
    <r>
      <rPr>
        <vertAlign val="subscript"/>
        <sz val="10"/>
        <rFont val="Arial"/>
        <family val="2"/>
      </rPr>
      <t xml:space="preserve">sous-pression
</t>
    </r>
    <r>
      <rPr>
        <sz val="10"/>
        <rFont val="Arial"/>
        <family val="2"/>
      </rPr>
      <t xml:space="preserve">i </t>
    </r>
    <r>
      <rPr>
        <vertAlign val="subscript"/>
        <sz val="10"/>
        <rFont val="Arial"/>
        <family val="2"/>
      </rPr>
      <t xml:space="preserve">Auftrieb
</t>
    </r>
    <r>
      <rPr>
        <sz val="10"/>
        <rFont val="Arial"/>
        <family val="2"/>
      </rPr>
      <t xml:space="preserve">i </t>
    </r>
    <r>
      <rPr>
        <vertAlign val="subscript"/>
        <sz val="10"/>
        <rFont val="Arial"/>
        <family val="2"/>
      </rPr>
      <t>hydrostatic pressure</t>
    </r>
  </si>
  <si>
    <r>
      <t xml:space="preserve">i </t>
    </r>
    <r>
      <rPr>
        <vertAlign val="subscript"/>
        <sz val="10"/>
        <rFont val="Arial"/>
        <family val="2"/>
      </rPr>
      <t xml:space="preserve">pente
</t>
    </r>
    <r>
      <rPr>
        <sz val="10"/>
        <rFont val="Arial"/>
        <family val="2"/>
      </rPr>
      <t>i</t>
    </r>
    <r>
      <rPr>
        <vertAlign val="subscript"/>
        <sz val="10"/>
        <rFont val="Arial"/>
        <family val="2"/>
      </rPr>
      <t xml:space="preserve"> Gefälle
</t>
    </r>
    <r>
      <rPr>
        <sz val="10"/>
        <rFont val="Arial"/>
        <family val="2"/>
      </rPr>
      <t>i</t>
    </r>
    <r>
      <rPr>
        <vertAlign val="subscript"/>
        <sz val="10"/>
        <rFont val="Arial"/>
        <family val="2"/>
      </rPr>
      <t xml:space="preserve"> slope</t>
    </r>
  </si>
  <si>
    <t>i total
i Gesamt
i  total</t>
  </si>
  <si>
    <t>à évacuer
mini
zu drainieren
to drain</t>
  </si>
  <si>
    <t>Capacité de drainage
Drainagekapazität
Drainage capacity
DELTA-NP DRAIN</t>
  </si>
  <si>
    <t>Capacité de drainage
Drainagekapazität
Drainage capacity
DELTA-TERRAXX</t>
  </si>
  <si>
    <t>MS DRAIN</t>
  </si>
  <si>
    <r>
      <t xml:space="preserve">Débit </t>
    </r>
    <r>
      <rPr>
        <b/>
        <sz val="10"/>
        <color indexed="62"/>
        <rFont val="Arial"/>
        <family val="2"/>
      </rPr>
      <t>nominal d'exhaure</t>
    </r>
    <r>
      <rPr>
        <sz val="10"/>
        <rFont val="Arial"/>
        <family val="2"/>
      </rPr>
      <t xml:space="preserve"> à évacuer
Wassermenge zu drainieren
Water quantity to drain
</t>
    </r>
    <r>
      <rPr>
        <b/>
        <sz val="10"/>
        <rFont val="Arial"/>
        <family val="2"/>
      </rPr>
      <t>[m³/h]</t>
    </r>
  </si>
  <si>
    <r>
      <t xml:space="preserve">Débit surfacique </t>
    </r>
    <r>
      <rPr>
        <b/>
        <sz val="10"/>
        <color indexed="62"/>
        <rFont val="Arial"/>
        <family val="2"/>
      </rPr>
      <t>nominal d'exhaure</t>
    </r>
    <r>
      <rPr>
        <sz val="10"/>
        <rFont val="Arial"/>
        <family val="2"/>
      </rPr>
      <t xml:space="preserve"> à évacuer </t>
    </r>
    <r>
      <rPr>
        <b/>
        <sz val="10"/>
        <color indexed="62"/>
        <rFont val="Arial"/>
        <family val="2"/>
      </rPr>
      <t>SANS</t>
    </r>
    <r>
      <rPr>
        <sz val="10"/>
        <rFont val="Arial"/>
        <family val="2"/>
      </rPr>
      <t xml:space="preserve"> coef de sécurité
Zu drainierende Wassermenge incl. Sicherheitskoeffizient
</t>
    </r>
    <r>
      <rPr>
        <b/>
        <sz val="10"/>
        <rFont val="Arial"/>
        <family val="2"/>
      </rPr>
      <t>[l/h.m²]</t>
    </r>
  </si>
  <si>
    <r>
      <t xml:space="preserve">Débit surfacique </t>
    </r>
    <r>
      <rPr>
        <b/>
        <sz val="12"/>
        <color indexed="53"/>
        <rFont val="Arial"/>
        <family val="2"/>
      </rPr>
      <t>extrême</t>
    </r>
    <r>
      <rPr>
        <sz val="10"/>
        <rFont val="Arial"/>
        <family val="2"/>
      </rPr>
      <t xml:space="preserve"> à évacuer </t>
    </r>
    <r>
      <rPr>
        <b/>
        <sz val="10"/>
        <color indexed="62"/>
        <rFont val="Arial"/>
        <family val="2"/>
      </rPr>
      <t xml:space="preserve">y compris </t>
    </r>
    <r>
      <rPr>
        <sz val="10"/>
        <rFont val="Arial"/>
        <family val="2"/>
      </rPr>
      <t xml:space="preserve">coef de sécurité
Zu drainierende Wassermenge incl. Sicherheitskoeffizient
</t>
    </r>
    <r>
      <rPr>
        <b/>
        <sz val="10"/>
        <rFont val="Arial"/>
        <family val="2"/>
      </rPr>
      <t>[l/h.m²]</t>
    </r>
  </si>
  <si>
    <t>NON</t>
  </si>
  <si>
    <r>
      <t xml:space="preserve">2. </t>
    </r>
    <r>
      <rPr>
        <b/>
        <sz val="11"/>
        <color indexed="30"/>
        <rFont val="Arial"/>
        <family val="2"/>
      </rPr>
      <t>Épaisseur du dallage béton</t>
    </r>
  </si>
  <si>
    <r>
      <t xml:space="preserve">3. </t>
    </r>
    <r>
      <rPr>
        <b/>
        <sz val="11"/>
        <color indexed="30"/>
        <rFont val="Arial"/>
        <family val="2"/>
      </rPr>
      <t>Surface à drainer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>(transmettre un plan de fondation – indiquer sur le plan la position de la fosse de relevage ou d’exhaure)</t>
    </r>
  </si>
  <si>
    <t xml:space="preserve">         </t>
  </si>
  <si>
    <t>merci de choisir une réponse</t>
  </si>
  <si>
    <t>OUI</t>
  </si>
  <si>
    <t>étude de sol</t>
  </si>
  <si>
    <r>
      <t xml:space="preserve">5. </t>
    </r>
    <r>
      <rPr>
        <b/>
        <sz val="11"/>
        <color indexed="30"/>
        <rFont val="Arial"/>
        <family val="2"/>
      </rPr>
      <t>Distance maximale d’écoulement</t>
    </r>
    <r>
      <rPr>
        <b/>
        <sz val="11"/>
        <rFont val="Arial"/>
        <family val="2"/>
      </rPr>
      <t xml:space="preserve"> </t>
    </r>
    <r>
      <rPr>
        <b/>
        <vertAlign val="superscript"/>
        <sz val="11"/>
        <rFont val="Arial"/>
        <family val="2"/>
      </rPr>
      <t>(1)</t>
    </r>
  </si>
  <si>
    <r>
      <rPr>
        <sz val="8"/>
        <rFont val="Arial"/>
        <family val="2"/>
      </rPr>
      <t>(1)</t>
    </r>
    <r>
      <rPr>
        <i/>
        <sz val="8"/>
        <rFont val="Arial"/>
        <family val="2"/>
      </rPr>
      <t xml:space="preserve"> Distance du point de la nappe drainante le plus éloigné au collecteur central (ou demi-distance entre 2 tranchées drainantes ou demi-largeur de la surface à drainer si une seule tranchée drainante centrale est prévue)</t>
    </r>
  </si>
  <si>
    <t>Pré-étude drainage sous dallage</t>
  </si>
  <si>
    <t>Résultat :</t>
  </si>
  <si>
    <r>
      <rPr>
        <b/>
        <sz val="10"/>
        <rFont val="Arial"/>
        <family val="2"/>
      </rPr>
      <t>4b.</t>
    </r>
    <r>
      <rPr>
        <sz val="10"/>
        <rFont val="Arial"/>
        <family val="2"/>
      </rPr>
      <t xml:space="preserve"> Le débit d'exhaure provient-il d'une étude de sol officielle ?</t>
    </r>
  </si>
  <si>
    <r>
      <t>Ce document ne peut servir d'étude définitive. La réponse fournie quant à la possible utilisation de tel ou tel produit DELTA</t>
    </r>
    <r>
      <rPr>
        <vertAlign val="superscript"/>
        <sz val="7"/>
        <color theme="1" tint="0.249977111117893"/>
        <rFont val="Arial"/>
        <family val="2"/>
      </rPr>
      <t>®</t>
    </r>
    <r>
      <rPr>
        <sz val="7"/>
        <color theme="1" tint="0.249977111117893"/>
        <rFont val="Arial"/>
        <family val="2"/>
      </rPr>
      <t xml:space="preserve"> n'est donnée qu'à titre indicatif et devra impérativement être confirmée par une étude définitive effectuée par Doerken (contact@doerken.fr). 
La réponse ne concerne que les produits DELTA</t>
    </r>
    <r>
      <rPr>
        <vertAlign val="superscript"/>
        <sz val="7"/>
        <color theme="1" tint="0.249977111117893"/>
        <rFont val="Arial"/>
        <family val="2"/>
      </rPr>
      <t>®</t>
    </r>
    <r>
      <rPr>
        <sz val="7"/>
        <color theme="1" tint="0.249977111117893"/>
        <rFont val="Arial"/>
        <family val="2"/>
      </rPr>
      <t xml:space="preserve"> et ne saurait être applicable à un produit concurrent.
Aucun calcul ou fiche de calcul ne devra être modifié sous peine de rendre immédiatement la pré-étude caduque.
La responsabilité de la société Doerken SAS ou du groupe Dörken ne saurait être impliquée en cas de mauvaise utilisation ou de non vérification de cette étude.</t>
    </r>
  </si>
  <si>
    <t xml:space="preserve">Les cases bleues sont à renseigner en entrant un chiffre ou en utilisant la liste déroulante. </t>
  </si>
  <si>
    <r>
      <t xml:space="preserve">4. </t>
    </r>
    <r>
      <rPr>
        <b/>
        <sz val="11"/>
        <color indexed="30"/>
        <rFont val="Arial"/>
        <family val="2"/>
      </rPr>
      <t>Débit d’exhaure</t>
    </r>
    <r>
      <rPr>
        <b/>
        <vertAlign val="superscript"/>
        <sz val="11"/>
        <rFont val="Arial"/>
        <family val="2"/>
      </rPr>
      <t xml:space="preserve"> 
</t>
    </r>
    <r>
      <rPr>
        <i/>
        <sz val="10"/>
        <rFont val="Arial"/>
        <family val="2"/>
      </rPr>
      <t>Débit maximal à drainer pour la surface considérée (donné par le Bureau d’Etude des Sols) ou débit d'exhaure maximal admissible par la nappe DELTA</t>
    </r>
    <r>
      <rPr>
        <i/>
        <vertAlign val="superscript"/>
        <sz val="10"/>
        <rFont val="Arial"/>
        <family val="2"/>
      </rPr>
      <t>®</t>
    </r>
    <r>
      <rPr>
        <i/>
        <sz val="10"/>
        <rFont val="Arial"/>
        <family val="2"/>
      </rPr>
      <t>.</t>
    </r>
  </si>
  <si>
    <t>DELTA®-NP DRAIN :</t>
  </si>
  <si>
    <t>DELTA®-TERRAXX :</t>
  </si>
  <si>
    <r>
      <t xml:space="preserve">1. </t>
    </r>
    <r>
      <rPr>
        <b/>
        <sz val="11"/>
        <color indexed="30"/>
        <rFont val="Arial"/>
        <family val="2"/>
      </rPr>
      <t>Pente du fond de forme</t>
    </r>
    <r>
      <rPr>
        <b/>
        <sz val="12"/>
        <rFont val="Arial"/>
        <family val="2"/>
      </rPr>
      <t xml:space="preserve"> </t>
    </r>
    <r>
      <rPr>
        <i/>
        <sz val="10"/>
        <rFont val="Arial"/>
        <family val="2"/>
      </rPr>
      <t>(en général de l’ordre de 1 % ; 
le système DELTA</t>
    </r>
    <r>
      <rPr>
        <i/>
        <vertAlign val="superscript"/>
        <sz val="10"/>
        <rFont val="Arial"/>
        <family val="2"/>
      </rPr>
      <t>®</t>
    </r>
    <r>
      <rPr>
        <i/>
        <sz val="10"/>
        <rFont val="Arial"/>
        <family val="2"/>
      </rPr>
      <t xml:space="preserve"> est également compatible avec un fond de forme plan)</t>
    </r>
  </si>
  <si>
    <t>Réf. Chantier</t>
  </si>
  <si>
    <t>Secteur co Doerken</t>
  </si>
  <si>
    <t>Demandeur</t>
  </si>
  <si>
    <t>%</t>
  </si>
  <si>
    <t>cm</t>
  </si>
  <si>
    <t>m²</t>
  </si>
  <si>
    <r>
      <t>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/h</t>
    </r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</si>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</sst>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 m2&quot;"/>
  </numFmts>
  <fonts count="41" x14ac:knownFonts="1">
    <font>
      <sz val="10"/>
      <name val="Arial"/>
    </font>
    <font>
      <vertAlign val="subscript"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5"/>
      <color indexed="12"/>
      <name val="Arial"/>
      <family val="2"/>
    </font>
    <font>
      <b/>
      <sz val="10"/>
      <color indexed="62"/>
      <name val="Arial"/>
      <family val="2"/>
    </font>
    <font>
      <b/>
      <sz val="12"/>
      <color indexed="53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b/>
      <sz val="11"/>
      <color indexed="3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vertAlign val="superscript"/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rgb="FF0061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20"/>
      <color rgb="FF0070C0"/>
      <name val="Arial"/>
      <family val="2"/>
    </font>
    <font>
      <sz val="7"/>
      <color theme="1" tint="0.249977111117893"/>
      <name val="Arial"/>
      <family val="2"/>
    </font>
    <font>
      <vertAlign val="superscript"/>
      <sz val="7"/>
      <color theme="1" tint="0.249977111117893"/>
      <name val="Arial"/>
      <family val="2"/>
    </font>
    <font>
      <i/>
      <vertAlign val="superscript"/>
      <sz val="10"/>
      <name val="Arial"/>
      <family val="2"/>
    </font>
    <font>
      <u/>
      <sz val="10"/>
      <color theme="10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u/>
      <sz val="11"/>
      <color theme="3"/>
      <name val="Arial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theme="0"/>
      </top>
      <bottom/>
      <diagonal/>
    </border>
  </borders>
  <cellStyleXfs count="3">
    <xf numFmtId="0" fontId="0" fillId="0" borderId="0"/>
    <xf numFmtId="0" fontId="21" fillId="5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65" fontId="0" fillId="6" borderId="1" xfId="0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164" fontId="3" fillId="7" borderId="6" xfId="0" applyNumberFormat="1" applyFont="1" applyFill="1" applyBorder="1" applyAlignment="1">
      <alignment horizontal="center" vertical="center" wrapText="1"/>
    </xf>
    <xf numFmtId="2" fontId="5" fillId="7" borderId="5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22" fillId="0" borderId="0" xfId="0" applyFont="1" applyFill="1"/>
    <xf numFmtId="0" fontId="0" fillId="0" borderId="0" xfId="0" applyFont="1" applyAlignment="1">
      <alignment vertical="center"/>
    </xf>
    <xf numFmtId="0" fontId="0" fillId="0" borderId="1" xfId="0" applyBorder="1"/>
    <xf numFmtId="0" fontId="2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6" borderId="2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20" fillId="8" borderId="7" xfId="0" applyFont="1" applyFill="1" applyBorder="1"/>
    <xf numFmtId="0" fontId="20" fillId="8" borderId="8" xfId="0" applyFont="1" applyFill="1" applyBorder="1"/>
    <xf numFmtId="0" fontId="20" fillId="8" borderId="9" xfId="0" applyFont="1" applyFill="1" applyBorder="1"/>
    <xf numFmtId="0" fontId="20" fillId="8" borderId="10" xfId="0" applyFont="1" applyFill="1" applyBorder="1"/>
    <xf numFmtId="0" fontId="20" fillId="8" borderId="0" xfId="0" applyFont="1" applyFill="1" applyBorder="1"/>
    <xf numFmtId="0" fontId="19" fillId="8" borderId="0" xfId="0" applyFont="1" applyFill="1" applyBorder="1" applyAlignment="1">
      <alignment vertical="center"/>
    </xf>
    <xf numFmtId="0" fontId="20" fillId="8" borderId="0" xfId="0" applyFont="1" applyFill="1" applyBorder="1" applyAlignment="1">
      <alignment horizontal="left"/>
    </xf>
    <xf numFmtId="0" fontId="20" fillId="8" borderId="11" xfId="0" applyFont="1" applyFill="1" applyBorder="1"/>
    <xf numFmtId="0" fontId="20" fillId="8" borderId="12" xfId="0" applyFont="1" applyFill="1" applyBorder="1"/>
    <xf numFmtId="0" fontId="20" fillId="8" borderId="13" xfId="0" applyFont="1" applyFill="1" applyBorder="1"/>
    <xf numFmtId="0" fontId="20" fillId="8" borderId="14" xfId="0" applyFont="1" applyFill="1" applyBorder="1"/>
    <xf numFmtId="0" fontId="0" fillId="9" borderId="0" xfId="0" applyFont="1" applyFill="1"/>
    <xf numFmtId="0" fontId="24" fillId="9" borderId="0" xfId="0" applyFont="1" applyFill="1"/>
    <xf numFmtId="0" fontId="24" fillId="9" borderId="0" xfId="0" applyFont="1" applyFill="1" applyAlignment="1">
      <alignment vertical="center"/>
    </xf>
    <xf numFmtId="0" fontId="24" fillId="9" borderId="0" xfId="0" applyFont="1" applyFill="1" applyBorder="1"/>
    <xf numFmtId="0" fontId="14" fillId="9" borderId="0" xfId="0" applyFont="1" applyFill="1" applyAlignment="1">
      <alignment vertical="center"/>
    </xf>
    <xf numFmtId="0" fontId="0" fillId="9" borderId="0" xfId="0" applyFill="1"/>
    <xf numFmtId="0" fontId="2" fillId="9" borderId="0" xfId="0" applyFont="1" applyFill="1" applyAlignment="1">
      <alignment vertical="top" wrapText="1"/>
    </xf>
    <xf numFmtId="0" fontId="0" fillId="9" borderId="0" xfId="0" applyFont="1" applyFill="1" applyAlignment="1">
      <alignment vertical="center"/>
    </xf>
    <xf numFmtId="0" fontId="17" fillId="9" borderId="0" xfId="0" applyFont="1" applyFill="1" applyAlignment="1">
      <alignment vertical="top" wrapText="1"/>
    </xf>
    <xf numFmtId="0" fontId="6" fillId="9" borderId="0" xfId="0" applyFont="1" applyFill="1" applyAlignment="1">
      <alignment horizontal="center"/>
    </xf>
    <xf numFmtId="0" fontId="25" fillId="9" borderId="0" xfId="0" applyFont="1" applyFill="1" applyBorder="1" applyAlignment="1">
      <alignment horizontal="left"/>
    </xf>
    <xf numFmtId="0" fontId="24" fillId="9" borderId="0" xfId="0" applyFont="1" applyFill="1" applyBorder="1" applyAlignment="1">
      <alignment horizontal="left"/>
    </xf>
    <xf numFmtId="0" fontId="24" fillId="9" borderId="0" xfId="0" applyFont="1" applyFill="1" applyBorder="1" applyAlignment="1">
      <alignment vertical="center"/>
    </xf>
    <xf numFmtId="166" fontId="26" fillId="9" borderId="0" xfId="1" applyNumberFormat="1" applyFont="1" applyFill="1" applyBorder="1" applyAlignment="1">
      <alignment horizontal="center"/>
    </xf>
    <xf numFmtId="0" fontId="16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23" fillId="9" borderId="0" xfId="0" applyFont="1" applyFill="1"/>
    <xf numFmtId="0" fontId="28" fillId="9" borderId="0" xfId="0" applyFont="1" applyFill="1" applyBorder="1" applyAlignment="1">
      <alignment horizontal="center"/>
    </xf>
    <xf numFmtId="0" fontId="28" fillId="11" borderId="0" xfId="0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vertical="center" wrapText="1"/>
    </xf>
    <xf numFmtId="0" fontId="29" fillId="9" borderId="0" xfId="0" applyFont="1" applyFill="1" applyBorder="1" applyAlignment="1">
      <alignment vertical="center"/>
    </xf>
    <xf numFmtId="0" fontId="29" fillId="9" borderId="0" xfId="0" applyFont="1" applyFill="1" applyBorder="1" applyAlignment="1">
      <alignment horizontal="center" vertical="center"/>
    </xf>
    <xf numFmtId="0" fontId="0" fillId="9" borderId="0" xfId="0" applyFont="1" applyFill="1" applyBorder="1"/>
    <xf numFmtId="0" fontId="31" fillId="9" borderId="0" xfId="0" applyFont="1" applyFill="1" applyBorder="1" applyAlignment="1">
      <alignment vertical="center"/>
    </xf>
    <xf numFmtId="0" fontId="10" fillId="9" borderId="0" xfId="0" applyFont="1" applyFill="1"/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36" fillId="8" borderId="0" xfId="0" applyFont="1" applyFill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7" fillId="12" borderId="0" xfId="0" applyFont="1" applyFill="1" applyAlignment="1">
      <alignment horizontal="center" vertical="center"/>
    </xf>
    <xf numFmtId="0" fontId="30" fillId="8" borderId="0" xfId="0" applyFont="1" applyFill="1" applyBorder="1" applyAlignment="1">
      <alignment horizontal="center" vertical="center" wrapText="1"/>
    </xf>
    <xf numFmtId="0" fontId="30" fillId="8" borderId="11" xfId="0" applyFont="1" applyFill="1" applyBorder="1" applyAlignment="1">
      <alignment horizontal="center" vertical="center" wrapText="1"/>
    </xf>
    <xf numFmtId="0" fontId="32" fillId="9" borderId="0" xfId="0" applyFont="1" applyFill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16" fillId="9" borderId="0" xfId="0" applyFont="1" applyFill="1" applyAlignment="1">
      <alignment horizontal="left" vertical="top" wrapText="1"/>
    </xf>
    <xf numFmtId="0" fontId="39" fillId="8" borderId="0" xfId="2" applyFont="1" applyFill="1" applyBorder="1" applyAlignment="1">
      <alignment horizontal="left" vertical="center"/>
    </xf>
    <xf numFmtId="0" fontId="4" fillId="10" borderId="0" xfId="0" applyFont="1" applyFill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Satisfaisant" xfId="1" builtinId="26"/>
  </cellStyles>
  <dxfs count="2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833232</xdr:colOff>
      <xdr:row>0</xdr:row>
      <xdr:rowOff>31474</xdr:rowOff>
    </xdr:from>
    <xdr:to>
      <xdr:col>9</xdr:col>
      <xdr:colOff>245442</xdr:colOff>
      <xdr:row>3</xdr:row>
      <xdr:rowOff>35357</xdr:rowOff>
    </xdr:to>
    <xdr:pic>
      <xdr:nvPicPr>
        <xdr:cNvPr id="2072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4432" y="31474"/>
          <a:ext cx="1634710" cy="50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44175</xdr:colOff>
      <xdr:row>10</xdr:row>
      <xdr:rowOff>254000</xdr:rowOff>
    </xdr:from>
    <xdr:to>
      <xdr:col>7</xdr:col>
      <xdr:colOff>601870</xdr:colOff>
      <xdr:row>10</xdr:row>
      <xdr:rowOff>254000</xdr:rowOff>
    </xdr:to>
    <xdr:cxnSp macro="">
      <xdr:nvCxnSpPr>
        <xdr:cNvPr id="3" name="Connecteur droit avec flèche 2"/>
        <xdr:cNvCxnSpPr/>
      </xdr:nvCxnSpPr>
      <xdr:spPr>
        <a:xfrm>
          <a:off x="4699001" y="2120348"/>
          <a:ext cx="557695" cy="0"/>
        </a:xfrm>
        <a:prstGeom prst="straightConnector1">
          <a:avLst/>
        </a:prstGeom>
        <a:ln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60740</xdr:colOff>
      <xdr:row>12</xdr:row>
      <xdr:rowOff>257312</xdr:rowOff>
    </xdr:from>
    <xdr:to>
      <xdr:col>7</xdr:col>
      <xdr:colOff>594138</xdr:colOff>
      <xdr:row>12</xdr:row>
      <xdr:rowOff>257312</xdr:rowOff>
    </xdr:to>
    <xdr:cxnSp macro="">
      <xdr:nvCxnSpPr>
        <xdr:cNvPr id="5" name="Connecteur droit avec flèche 4"/>
        <xdr:cNvCxnSpPr/>
      </xdr:nvCxnSpPr>
      <xdr:spPr>
        <a:xfrm>
          <a:off x="2611783" y="3018182"/>
          <a:ext cx="2637181" cy="0"/>
        </a:xfrm>
        <a:prstGeom prst="straightConnector1">
          <a:avLst/>
        </a:prstGeom>
        <a:ln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44450</xdr:colOff>
      <xdr:row>14</xdr:row>
      <xdr:rowOff>218662</xdr:rowOff>
    </xdr:from>
    <xdr:to>
      <xdr:col>7</xdr:col>
      <xdr:colOff>594139</xdr:colOff>
      <xdr:row>14</xdr:row>
      <xdr:rowOff>218662</xdr:rowOff>
    </xdr:to>
    <xdr:cxnSp macro="">
      <xdr:nvCxnSpPr>
        <xdr:cNvPr id="7" name="Connecteur droit avec flèche 6"/>
        <xdr:cNvCxnSpPr/>
      </xdr:nvCxnSpPr>
      <xdr:spPr>
        <a:xfrm>
          <a:off x="4565650" y="3927062"/>
          <a:ext cx="549689" cy="0"/>
        </a:xfrm>
        <a:prstGeom prst="straightConnector1">
          <a:avLst/>
        </a:prstGeom>
        <a:ln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771525</xdr:colOff>
      <xdr:row>16</xdr:row>
      <xdr:rowOff>295275</xdr:rowOff>
    </xdr:from>
    <xdr:to>
      <xdr:col>7</xdr:col>
      <xdr:colOff>602974</xdr:colOff>
      <xdr:row>16</xdr:row>
      <xdr:rowOff>299280</xdr:rowOff>
    </xdr:to>
    <xdr:cxnSp macro="">
      <xdr:nvCxnSpPr>
        <xdr:cNvPr id="8" name="Connecteur droit avec flèche 7"/>
        <xdr:cNvCxnSpPr/>
      </xdr:nvCxnSpPr>
      <xdr:spPr>
        <a:xfrm>
          <a:off x="4419600" y="4991100"/>
          <a:ext cx="622024" cy="4005"/>
        </a:xfrm>
        <a:prstGeom prst="straightConnector1">
          <a:avLst/>
        </a:prstGeom>
        <a:ln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69850</xdr:colOff>
      <xdr:row>18</xdr:row>
      <xdr:rowOff>98288</xdr:rowOff>
    </xdr:from>
    <xdr:to>
      <xdr:col>7</xdr:col>
      <xdr:colOff>617330</xdr:colOff>
      <xdr:row>18</xdr:row>
      <xdr:rowOff>98289</xdr:rowOff>
    </xdr:to>
    <xdr:cxnSp macro="">
      <xdr:nvCxnSpPr>
        <xdr:cNvPr id="9" name="Connecteur droit avec flèche 8"/>
        <xdr:cNvCxnSpPr/>
      </xdr:nvCxnSpPr>
      <xdr:spPr>
        <a:xfrm>
          <a:off x="3892550" y="5578338"/>
          <a:ext cx="1245980" cy="1"/>
        </a:xfrm>
        <a:prstGeom prst="straightConnector1">
          <a:avLst/>
        </a:prstGeom>
        <a:ln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480392</xdr:colOff>
      <xdr:row>20</xdr:row>
      <xdr:rowOff>278297</xdr:rowOff>
    </xdr:from>
    <xdr:to>
      <xdr:col>7</xdr:col>
      <xdr:colOff>620644</xdr:colOff>
      <xdr:row>20</xdr:row>
      <xdr:rowOff>278297</xdr:rowOff>
    </xdr:to>
    <xdr:cxnSp macro="">
      <xdr:nvCxnSpPr>
        <xdr:cNvPr id="11" name="Connecteur droit avec flèche 10"/>
        <xdr:cNvCxnSpPr/>
      </xdr:nvCxnSpPr>
      <xdr:spPr>
        <a:xfrm>
          <a:off x="3031435" y="6120297"/>
          <a:ext cx="2244035" cy="0"/>
        </a:xfrm>
        <a:prstGeom prst="straightConnector1">
          <a:avLst/>
        </a:prstGeom>
        <a:ln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160131</xdr:colOff>
      <xdr:row>0</xdr:row>
      <xdr:rowOff>115957</xdr:rowOff>
    </xdr:from>
    <xdr:to>
      <xdr:col>4</xdr:col>
      <xdr:colOff>45511</xdr:colOff>
      <xdr:row>2</xdr:row>
      <xdr:rowOff>119563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131" y="115957"/>
          <a:ext cx="2317869" cy="323867"/>
        </a:xfrm>
        <a:prstGeom prst="rect">
          <a:avLst/>
        </a:prstGeom>
      </xdr:spPr>
    </xdr:pic>
    <xdr:clientData/>
  </xdr:twoCellAnchor>
  <xdr:twoCellAnchor editAs="oneCell">
    <xdr:from>
      <xdr:col>0</xdr:col>
      <xdr:colOff>297964</xdr:colOff>
      <xdr:row>31</xdr:row>
      <xdr:rowOff>128476</xdr:rowOff>
    </xdr:from>
    <xdr:to>
      <xdr:col>9</xdr:col>
      <xdr:colOff>3420</xdr:colOff>
      <xdr:row>36</xdr:row>
      <xdr:rowOff>141213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964" y="9091745"/>
          <a:ext cx="6520960" cy="818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oerken.com/fr/produits/protection-fondation/delta-terraxx.php" TargetMode="External"/><Relationship Id="rId1" Type="http://schemas.openxmlformats.org/officeDocument/2006/relationships/hyperlink" Target="https://www.doerken.com/fr/produits/protection-fondation/delta-np-drain.ph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378"/>
  <sheetViews>
    <sheetView tabSelected="1" zoomScaleNormal="100" zoomScaleSheetLayoutView="130" workbookViewId="0">
      <selection activeCell="Q12" sqref="Q12"/>
    </sheetView>
  </sheetViews>
  <sheetFormatPr baseColWidth="10" defaultColWidth="9.140625" defaultRowHeight="12.75" x14ac:dyDescent="0.2"/>
  <cols>
    <col min="1" max="1" width="4.7109375" style="41" customWidth="1"/>
    <col min="2" max="6" width="10" style="41" customWidth="1"/>
    <col min="7" max="7" width="11.85546875" style="41" customWidth="1"/>
    <col min="8" max="8" width="12.5703125" style="41" customWidth="1"/>
    <col min="9" max="9" width="19.140625" style="41" customWidth="1"/>
    <col min="10" max="10" width="4.85546875" style="42" bestFit="1" customWidth="1"/>
    <col min="11" max="11" width="11.28515625" style="41" customWidth="1"/>
    <col min="12" max="12" width="18.28515625" style="41" hidden="1" customWidth="1"/>
    <col min="13" max="15" width="26.28515625" style="41" hidden="1" customWidth="1"/>
    <col min="16" max="16" width="11" style="41" hidden="1" customWidth="1"/>
    <col min="17" max="17" width="9.140625" style="41" customWidth="1"/>
    <col min="18" max="18" width="9.140625" style="62" customWidth="1"/>
    <col min="19" max="69" width="9.140625" style="62"/>
    <col min="70" max="16384" width="9.140625" style="41"/>
  </cols>
  <sheetData>
    <row r="1" spans="1:69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69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69" ht="14.45" customHeight="1" x14ac:dyDescent="0.25">
      <c r="A3" s="62"/>
      <c r="B3" s="84"/>
      <c r="C3" s="85"/>
      <c r="D3" s="85"/>
      <c r="E3" s="85"/>
      <c r="F3" s="85"/>
      <c r="G3" s="85"/>
      <c r="H3" s="83"/>
      <c r="I3" s="83"/>
      <c r="J3" s="43"/>
      <c r="K3" s="62"/>
      <c r="L3" s="62"/>
      <c r="M3" s="62"/>
      <c r="N3" s="62"/>
      <c r="O3" s="62"/>
      <c r="P3" s="62"/>
      <c r="Q3" s="62"/>
      <c r="S3" s="81"/>
      <c r="T3" s="82"/>
      <c r="U3" s="82"/>
      <c r="V3" s="82"/>
      <c r="W3" s="82"/>
      <c r="X3" s="82"/>
    </row>
    <row r="4" spans="1:69" ht="26.1" customHeight="1" x14ac:dyDescent="0.4">
      <c r="A4" s="62"/>
      <c r="B4" s="85"/>
      <c r="C4" s="85"/>
      <c r="D4" s="85"/>
      <c r="E4" s="85"/>
      <c r="F4" s="85"/>
      <c r="G4" s="85"/>
      <c r="H4" s="83"/>
      <c r="I4" s="83"/>
      <c r="J4" s="78"/>
      <c r="K4" s="62"/>
      <c r="L4" s="62"/>
      <c r="M4" s="62"/>
      <c r="N4" s="62"/>
      <c r="O4" s="62"/>
      <c r="P4" s="62"/>
      <c r="Q4" s="62"/>
      <c r="S4" s="81"/>
      <c r="T4" s="82"/>
      <c r="U4" s="82"/>
      <c r="V4" s="82"/>
      <c r="W4" s="82"/>
      <c r="X4" s="82"/>
    </row>
    <row r="5" spans="1:69" s="62" customFormat="1" ht="26.1" customHeight="1" thickBot="1" x14ac:dyDescent="0.25">
      <c r="I5" s="89" t="s">
        <v>52</v>
      </c>
    </row>
    <row r="6" spans="1:69" ht="27.75" thickTop="1" thickBot="1" x14ac:dyDescent="0.45">
      <c r="A6" s="62"/>
      <c r="B6" s="85" t="s">
        <v>41</v>
      </c>
      <c r="C6" s="85"/>
      <c r="D6" s="85"/>
      <c r="E6" s="85"/>
      <c r="F6" s="85"/>
      <c r="G6" s="85"/>
      <c r="H6" s="83"/>
      <c r="I6" s="90" t="s">
        <v>50</v>
      </c>
      <c r="J6" s="78"/>
      <c r="K6" s="62"/>
      <c r="L6" s="62"/>
      <c r="M6" s="62"/>
      <c r="N6" s="62"/>
      <c r="O6" s="62"/>
      <c r="P6" s="62"/>
      <c r="Q6" s="62"/>
      <c r="S6" s="81"/>
      <c r="T6" s="82"/>
      <c r="U6" s="82"/>
      <c r="V6" s="82"/>
      <c r="W6" s="82"/>
      <c r="X6" s="82"/>
    </row>
    <row r="7" spans="1:69" ht="26.1" customHeight="1" thickTop="1" x14ac:dyDescent="0.4">
      <c r="A7" s="62"/>
      <c r="B7" s="85"/>
      <c r="C7" s="85"/>
      <c r="D7" s="85"/>
      <c r="E7" s="85"/>
      <c r="F7" s="85"/>
      <c r="G7" s="85"/>
      <c r="H7" s="83"/>
      <c r="I7" s="90" t="s">
        <v>51</v>
      </c>
      <c r="J7" s="78"/>
      <c r="K7" s="62"/>
      <c r="L7" s="62"/>
      <c r="M7" s="62"/>
      <c r="N7" s="62"/>
      <c r="O7" s="62"/>
      <c r="P7" s="62"/>
      <c r="Q7" s="62"/>
      <c r="S7" s="82"/>
      <c r="T7" s="82"/>
      <c r="U7" s="82"/>
      <c r="V7" s="82"/>
      <c r="W7" s="82"/>
      <c r="X7" s="82"/>
    </row>
    <row r="8" spans="1:69" x14ac:dyDescent="0.2">
      <c r="A8" s="62"/>
      <c r="B8" s="86" t="s">
        <v>45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69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69" ht="15.75" x14ac:dyDescent="0.25">
      <c r="A10" s="63"/>
      <c r="B10" s="72"/>
      <c r="C10" s="73"/>
      <c r="D10" s="73"/>
      <c r="E10" s="73"/>
      <c r="F10" s="73"/>
      <c r="G10" s="73"/>
      <c r="H10" s="65"/>
      <c r="I10" s="65"/>
      <c r="J10" s="62"/>
      <c r="K10" s="62"/>
      <c r="L10" s="62"/>
      <c r="M10" s="62"/>
      <c r="N10" s="62"/>
      <c r="O10" s="62"/>
      <c r="P10" s="62"/>
      <c r="Q10" s="62"/>
    </row>
    <row r="11" spans="1:69" s="44" customFormat="1" ht="39" customHeight="1" x14ac:dyDescent="0.2">
      <c r="A11" s="64"/>
      <c r="B11" s="95" t="s">
        <v>49</v>
      </c>
      <c r="C11" s="95"/>
      <c r="D11" s="95"/>
      <c r="E11" s="95"/>
      <c r="F11" s="95"/>
      <c r="G11" s="95"/>
      <c r="H11" s="64"/>
      <c r="I11" s="80">
        <v>0.5</v>
      </c>
      <c r="J11" s="91" t="s">
        <v>53</v>
      </c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</row>
    <row r="12" spans="1:69" ht="22.5" customHeight="1" x14ac:dyDescent="0.25">
      <c r="A12" s="63"/>
      <c r="B12" s="65"/>
      <c r="C12" s="63"/>
      <c r="D12" s="63"/>
      <c r="E12" s="65"/>
      <c r="F12" s="63"/>
      <c r="G12" s="63"/>
      <c r="H12" s="65"/>
      <c r="I12" s="79"/>
      <c r="J12" s="71"/>
      <c r="K12" s="62"/>
      <c r="L12" s="62"/>
      <c r="M12" s="62"/>
      <c r="N12" s="62"/>
      <c r="O12" s="62"/>
      <c r="P12" s="62"/>
      <c r="Q12" s="62"/>
    </row>
    <row r="13" spans="1:69" s="44" customFormat="1" ht="39" customHeight="1" x14ac:dyDescent="0.2">
      <c r="A13" s="64"/>
      <c r="B13" s="96" t="s">
        <v>33</v>
      </c>
      <c r="C13" s="96"/>
      <c r="D13" s="96"/>
      <c r="E13" s="96"/>
      <c r="F13" s="96"/>
      <c r="G13" s="96"/>
      <c r="H13" s="74"/>
      <c r="I13" s="80">
        <v>13</v>
      </c>
      <c r="J13" s="91" t="s">
        <v>54</v>
      </c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</row>
    <row r="14" spans="1:69" ht="23.1" customHeight="1" x14ac:dyDescent="0.25">
      <c r="A14" s="65"/>
      <c r="B14" s="65"/>
      <c r="C14" s="75"/>
      <c r="D14" s="75"/>
      <c r="E14" s="65"/>
      <c r="F14" s="65"/>
      <c r="G14" s="65"/>
      <c r="H14" s="65"/>
      <c r="I14" s="79"/>
      <c r="J14" s="71"/>
      <c r="K14" s="62"/>
      <c r="L14" s="62"/>
      <c r="M14" s="62"/>
      <c r="N14" s="62"/>
      <c r="O14" s="62"/>
      <c r="P14" s="62"/>
      <c r="Q14" s="62"/>
    </row>
    <row r="15" spans="1:69" ht="39" customHeight="1" x14ac:dyDescent="0.25">
      <c r="A15" s="65"/>
      <c r="B15" s="95" t="s">
        <v>34</v>
      </c>
      <c r="C15" s="95"/>
      <c r="D15" s="95"/>
      <c r="E15" s="95"/>
      <c r="F15" s="95"/>
      <c r="G15" s="95"/>
      <c r="H15" s="65"/>
      <c r="I15" s="80">
        <v>800</v>
      </c>
      <c r="J15" s="91" t="s">
        <v>55</v>
      </c>
      <c r="K15" s="62"/>
      <c r="L15" s="62"/>
      <c r="M15" s="62"/>
      <c r="N15" s="62"/>
      <c r="O15" s="62"/>
      <c r="P15" s="62"/>
      <c r="Q15" s="62"/>
    </row>
    <row r="16" spans="1:69" ht="22.5" customHeight="1" x14ac:dyDescent="0.25">
      <c r="A16" s="65"/>
      <c r="B16" s="65"/>
      <c r="C16" s="75"/>
      <c r="D16" s="75"/>
      <c r="E16" s="65"/>
      <c r="F16" s="65"/>
      <c r="G16" s="65"/>
      <c r="H16" s="65"/>
      <c r="I16" s="79"/>
      <c r="J16" s="71"/>
      <c r="K16" s="62"/>
      <c r="L16" s="62"/>
      <c r="M16" s="62"/>
      <c r="N16" s="62"/>
      <c r="O16" s="62"/>
      <c r="P16" s="62"/>
      <c r="Q16" s="62"/>
    </row>
    <row r="17" spans="1:17" ht="55.5" customHeight="1" x14ac:dyDescent="0.25">
      <c r="A17" s="65"/>
      <c r="B17" s="95" t="s">
        <v>46</v>
      </c>
      <c r="C17" s="95"/>
      <c r="D17" s="95"/>
      <c r="E17" s="95"/>
      <c r="F17" s="95"/>
      <c r="G17" s="95"/>
      <c r="H17" s="76" t="s">
        <v>35</v>
      </c>
      <c r="I17" s="80">
        <v>3</v>
      </c>
      <c r="J17" s="91" t="s">
        <v>56</v>
      </c>
      <c r="K17" s="62"/>
      <c r="L17" s="62"/>
      <c r="M17" s="62"/>
      <c r="N17" s="62"/>
      <c r="O17" s="62"/>
      <c r="P17" s="62"/>
      <c r="Q17" s="62"/>
    </row>
    <row r="18" spans="1:17" ht="22.5" customHeight="1" x14ac:dyDescent="0.25">
      <c r="A18" s="65"/>
      <c r="B18" s="66"/>
      <c r="C18" s="67"/>
      <c r="D18" s="67"/>
      <c r="E18" s="67"/>
      <c r="F18" s="67"/>
      <c r="G18" s="67"/>
      <c r="H18" s="67"/>
      <c r="I18" s="48"/>
      <c r="J18" s="71"/>
      <c r="K18" s="62"/>
      <c r="L18" s="62"/>
      <c r="M18" s="62"/>
      <c r="N18" s="62"/>
      <c r="O18" s="62"/>
      <c r="P18" s="62"/>
      <c r="Q18" s="62"/>
    </row>
    <row r="19" spans="1:17" ht="15.75" x14ac:dyDescent="0.25">
      <c r="A19" s="65"/>
      <c r="B19" s="77" t="s">
        <v>43</v>
      </c>
      <c r="C19" s="67"/>
      <c r="D19" s="67"/>
      <c r="E19" s="67"/>
      <c r="F19" s="67"/>
      <c r="G19" s="67"/>
      <c r="H19" s="67"/>
      <c r="I19" s="80" t="s">
        <v>32</v>
      </c>
      <c r="J19" s="71"/>
      <c r="K19" s="62"/>
      <c r="L19" s="62"/>
      <c r="M19" s="62"/>
      <c r="N19" s="62"/>
      <c r="O19" s="62"/>
      <c r="P19" s="62"/>
      <c r="Q19" s="62"/>
    </row>
    <row r="20" spans="1:17" ht="22.5" customHeight="1" x14ac:dyDescent="0.25">
      <c r="A20" s="65"/>
      <c r="B20" s="66"/>
      <c r="C20" s="67"/>
      <c r="D20" s="67"/>
      <c r="E20" s="67"/>
      <c r="F20" s="67"/>
      <c r="G20" s="67"/>
      <c r="H20" s="67"/>
      <c r="I20" s="71"/>
      <c r="J20" s="71"/>
      <c r="K20" s="62"/>
      <c r="L20" s="62"/>
      <c r="M20" s="62"/>
      <c r="N20" s="62"/>
      <c r="O20" s="62"/>
      <c r="P20" s="62"/>
      <c r="Q20" s="62"/>
    </row>
    <row r="21" spans="1:17" ht="39" customHeight="1" x14ac:dyDescent="0.25">
      <c r="A21" s="65"/>
      <c r="B21" s="95" t="s">
        <v>39</v>
      </c>
      <c r="C21" s="95"/>
      <c r="D21" s="95"/>
      <c r="E21" s="95"/>
      <c r="F21" s="95"/>
      <c r="G21" s="95"/>
      <c r="H21" s="67"/>
      <c r="I21" s="80">
        <v>18</v>
      </c>
      <c r="J21" s="91" t="s">
        <v>57</v>
      </c>
      <c r="K21" s="62"/>
      <c r="L21" s="62"/>
      <c r="M21" s="62"/>
      <c r="N21" s="62"/>
      <c r="O21" s="62"/>
      <c r="P21" s="62"/>
      <c r="Q21" s="62"/>
    </row>
    <row r="22" spans="1:17" ht="32.1" customHeight="1" x14ac:dyDescent="0.25">
      <c r="A22" s="65"/>
      <c r="B22" s="99" t="s">
        <v>40</v>
      </c>
      <c r="C22" s="99"/>
      <c r="D22" s="99"/>
      <c r="E22" s="99"/>
      <c r="F22" s="99"/>
      <c r="G22" s="99"/>
      <c r="H22" s="99"/>
      <c r="I22" s="70"/>
      <c r="J22" s="62"/>
      <c r="K22" s="62"/>
      <c r="L22" s="62"/>
      <c r="M22" s="62"/>
      <c r="N22" s="62"/>
      <c r="O22" s="62"/>
      <c r="P22" s="62"/>
      <c r="Q22" s="62"/>
    </row>
    <row r="23" spans="1:17" ht="21.95" customHeight="1" thickBot="1" x14ac:dyDescent="0.25">
      <c r="A23" s="62"/>
      <c r="B23" s="62"/>
      <c r="C23" s="62"/>
      <c r="D23" s="62"/>
      <c r="E23" s="68"/>
      <c r="F23" s="68"/>
      <c r="G23" s="68"/>
      <c r="H23" s="68"/>
      <c r="I23" s="68"/>
      <c r="J23" s="68"/>
      <c r="K23" s="62"/>
      <c r="L23" s="62"/>
      <c r="M23" s="62"/>
      <c r="N23" s="62"/>
      <c r="O23" s="62"/>
      <c r="P23" s="62"/>
      <c r="Q23" s="62"/>
    </row>
    <row r="24" spans="1:17" ht="15.75" x14ac:dyDescent="0.25">
      <c r="A24" s="65"/>
      <c r="B24" s="97" t="s">
        <v>42</v>
      </c>
      <c r="C24" s="97"/>
      <c r="D24" s="98"/>
      <c r="E24" s="51"/>
      <c r="F24" s="52"/>
      <c r="G24" s="52"/>
      <c r="H24" s="52"/>
      <c r="I24" s="52"/>
      <c r="J24" s="53"/>
      <c r="K24" s="62"/>
      <c r="L24" s="62"/>
      <c r="M24" s="62"/>
      <c r="N24" s="62"/>
      <c r="O24" s="62"/>
      <c r="P24" s="62"/>
      <c r="Q24" s="62"/>
    </row>
    <row r="25" spans="1:17" ht="37.5" customHeight="1" x14ac:dyDescent="0.25">
      <c r="A25" s="65"/>
      <c r="B25" s="97"/>
      <c r="C25" s="97"/>
      <c r="D25" s="98"/>
      <c r="E25" s="54"/>
      <c r="F25" s="100" t="s">
        <v>47</v>
      </c>
      <c r="G25" s="100"/>
      <c r="H25" s="92" t="str">
        <f>IFERROR(IF(I19="","Renseigner la question 4b",VLOOKUP($I$21,'Pente + sous-pressions 2-3'!A5:J294,7)),"")</f>
        <v>OK</v>
      </c>
      <c r="I25" s="92"/>
      <c r="J25" s="93"/>
      <c r="K25" s="62"/>
      <c r="L25" s="62"/>
      <c r="M25" s="62"/>
      <c r="N25" s="62"/>
      <c r="O25" s="62"/>
      <c r="P25" s="62"/>
      <c r="Q25" s="62"/>
    </row>
    <row r="26" spans="1:17" ht="15.75" x14ac:dyDescent="0.25">
      <c r="A26" s="65"/>
      <c r="B26" s="97"/>
      <c r="C26" s="97"/>
      <c r="D26" s="98"/>
      <c r="E26" s="54"/>
      <c r="F26" s="56"/>
      <c r="G26" s="55"/>
      <c r="H26" s="57"/>
      <c r="I26" s="55"/>
      <c r="J26" s="58"/>
      <c r="K26" s="62"/>
      <c r="L26" s="62"/>
      <c r="M26" s="62"/>
      <c r="N26" s="62"/>
      <c r="O26" s="62"/>
      <c r="P26" s="62"/>
      <c r="Q26" s="62"/>
    </row>
    <row r="27" spans="1:17" ht="37.5" customHeight="1" x14ac:dyDescent="0.25">
      <c r="A27" s="65"/>
      <c r="B27" s="97"/>
      <c r="C27" s="97"/>
      <c r="D27" s="98"/>
      <c r="E27" s="54"/>
      <c r="F27" s="100" t="s">
        <v>48</v>
      </c>
      <c r="G27" s="100"/>
      <c r="H27" s="92" t="str">
        <f>IFERROR(IF(I19="","Renseigner la question 4b",VLOOKUP($I$21,'Pente + sous-pressions 2-3'!A7:L296,10)),"")</f>
        <v>OK</v>
      </c>
      <c r="I27" s="92"/>
      <c r="J27" s="93"/>
      <c r="K27" s="62"/>
      <c r="L27" s="62"/>
      <c r="M27" s="62"/>
      <c r="N27" s="62"/>
      <c r="O27" s="62"/>
      <c r="P27" s="62"/>
      <c r="Q27" s="62"/>
    </row>
    <row r="28" spans="1:17" ht="16.5" thickBot="1" x14ac:dyDescent="0.3">
      <c r="A28" s="65"/>
      <c r="B28" s="97"/>
      <c r="C28" s="97"/>
      <c r="D28" s="98"/>
      <c r="E28" s="59"/>
      <c r="F28" s="60"/>
      <c r="G28" s="60"/>
      <c r="H28" s="60"/>
      <c r="I28" s="60"/>
      <c r="J28" s="61"/>
      <c r="K28" s="62"/>
      <c r="L28" s="62"/>
      <c r="M28" s="62"/>
      <c r="N28" s="62"/>
      <c r="O28" s="62"/>
      <c r="P28" s="62"/>
      <c r="Q28" s="62"/>
    </row>
    <row r="29" spans="1:17" ht="15" customHeight="1" x14ac:dyDescent="0.25">
      <c r="A29" s="65"/>
      <c r="B29" s="66"/>
      <c r="C29" s="67"/>
      <c r="D29" s="67"/>
      <c r="E29" s="67"/>
      <c r="F29" s="67"/>
      <c r="G29" s="67"/>
      <c r="H29" s="67"/>
      <c r="I29" s="67"/>
      <c r="J29" s="62"/>
      <c r="K29" s="62"/>
      <c r="L29" s="62"/>
      <c r="M29" s="62"/>
      <c r="N29" s="62"/>
      <c r="O29" s="62"/>
      <c r="P29" s="62"/>
      <c r="Q29" s="62"/>
    </row>
    <row r="30" spans="1:17" ht="51.95" customHeight="1" x14ac:dyDescent="0.2">
      <c r="A30" s="62"/>
      <c r="B30" s="94" t="s">
        <v>44</v>
      </c>
      <c r="C30" s="94"/>
      <c r="D30" s="94"/>
      <c r="E30" s="94"/>
      <c r="F30" s="94"/>
      <c r="G30" s="94"/>
      <c r="H30" s="94"/>
      <c r="I30" s="94"/>
      <c r="J30" s="94"/>
      <c r="K30" s="62"/>
      <c r="L30" s="62"/>
      <c r="M30" s="62"/>
      <c r="N30" s="62"/>
      <c r="O30" s="62"/>
      <c r="P30" s="62"/>
      <c r="Q30" s="62"/>
    </row>
    <row r="31" spans="1:17" x14ac:dyDescent="0.2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7" s="62" customFormat="1" x14ac:dyDescent="0.2"/>
    <row r="33" s="62" customFormat="1" x14ac:dyDescent="0.2"/>
    <row r="34" s="62" customFormat="1" x14ac:dyDescent="0.2"/>
    <row r="35" s="62" customFormat="1" x14ac:dyDescent="0.2"/>
    <row r="36" s="62" customFormat="1" x14ac:dyDescent="0.2"/>
    <row r="37" s="62" customFormat="1" x14ac:dyDescent="0.2"/>
    <row r="38" s="62" customFormat="1" x14ac:dyDescent="0.2"/>
    <row r="39" s="62" customFormat="1" x14ac:dyDescent="0.2"/>
    <row r="40" s="62" customFormat="1" x14ac:dyDescent="0.2"/>
    <row r="41" s="62" customFormat="1" x14ac:dyDescent="0.2"/>
    <row r="42" s="62" customFormat="1" x14ac:dyDescent="0.2"/>
    <row r="43" s="62" customFormat="1" x14ac:dyDescent="0.2"/>
    <row r="44" s="62" customFormat="1" x14ac:dyDescent="0.2"/>
    <row r="45" s="62" customFormat="1" x14ac:dyDescent="0.2"/>
    <row r="46" s="62" customFormat="1" x14ac:dyDescent="0.2"/>
    <row r="47" s="62" customFormat="1" x14ac:dyDescent="0.2"/>
    <row r="48" s="62" customFormat="1" x14ac:dyDescent="0.2"/>
    <row r="49" s="62" customFormat="1" x14ac:dyDescent="0.2"/>
    <row r="50" s="62" customFormat="1" x14ac:dyDescent="0.2"/>
    <row r="51" s="62" customFormat="1" x14ac:dyDescent="0.2"/>
    <row r="52" s="62" customFormat="1" x14ac:dyDescent="0.2"/>
    <row r="53" s="62" customFormat="1" x14ac:dyDescent="0.2"/>
    <row r="54" s="62" customFormat="1" x14ac:dyDescent="0.2"/>
    <row r="55" s="62" customFormat="1" x14ac:dyDescent="0.2"/>
    <row r="56" s="62" customFormat="1" x14ac:dyDescent="0.2"/>
    <row r="57" s="62" customFormat="1" x14ac:dyDescent="0.2"/>
    <row r="58" s="62" customFormat="1" x14ac:dyDescent="0.2"/>
    <row r="59" s="62" customFormat="1" x14ac:dyDescent="0.2"/>
    <row r="60" s="62" customFormat="1" x14ac:dyDescent="0.2"/>
    <row r="61" s="62" customFormat="1" x14ac:dyDescent="0.2"/>
    <row r="62" s="62" customFormat="1" x14ac:dyDescent="0.2"/>
    <row r="63" s="62" customFormat="1" x14ac:dyDescent="0.2"/>
    <row r="64" s="62" customFormat="1" x14ac:dyDescent="0.2"/>
    <row r="65" s="62" customFormat="1" x14ac:dyDescent="0.2"/>
    <row r="66" s="62" customFormat="1" x14ac:dyDescent="0.2"/>
    <row r="67" s="62" customFormat="1" x14ac:dyDescent="0.2"/>
    <row r="68" s="62" customFormat="1" x14ac:dyDescent="0.2"/>
    <row r="69" s="62" customFormat="1" x14ac:dyDescent="0.2"/>
    <row r="70" s="62" customFormat="1" x14ac:dyDescent="0.2"/>
    <row r="71" s="62" customFormat="1" x14ac:dyDescent="0.2"/>
    <row r="72" s="62" customFormat="1" x14ac:dyDescent="0.2"/>
    <row r="73" s="62" customFormat="1" x14ac:dyDescent="0.2"/>
    <row r="74" s="62" customFormat="1" x14ac:dyDescent="0.2"/>
    <row r="75" s="62" customFormat="1" x14ac:dyDescent="0.2"/>
    <row r="76" s="62" customFormat="1" x14ac:dyDescent="0.2"/>
    <row r="77" s="62" customFormat="1" x14ac:dyDescent="0.2"/>
    <row r="78" s="62" customFormat="1" x14ac:dyDescent="0.2"/>
    <row r="79" s="62" customFormat="1" x14ac:dyDescent="0.2"/>
    <row r="80" s="62" customFormat="1" x14ac:dyDescent="0.2"/>
    <row r="81" s="62" customFormat="1" x14ac:dyDescent="0.2"/>
    <row r="82" s="62" customFormat="1" x14ac:dyDescent="0.2"/>
    <row r="83" s="62" customFormat="1" x14ac:dyDescent="0.2"/>
    <row r="84" s="62" customFormat="1" x14ac:dyDescent="0.2"/>
    <row r="85" s="62" customFormat="1" x14ac:dyDescent="0.2"/>
    <row r="86" s="62" customFormat="1" x14ac:dyDescent="0.2"/>
    <row r="87" s="62" customFormat="1" x14ac:dyDescent="0.2"/>
    <row r="88" s="62" customFormat="1" x14ac:dyDescent="0.2"/>
    <row r="89" s="62" customFormat="1" x14ac:dyDescent="0.2"/>
    <row r="90" s="62" customFormat="1" x14ac:dyDescent="0.2"/>
    <row r="91" s="62" customFormat="1" x14ac:dyDescent="0.2"/>
    <row r="92" s="62" customFormat="1" x14ac:dyDescent="0.2"/>
    <row r="93" s="62" customFormat="1" x14ac:dyDescent="0.2"/>
    <row r="94" s="62" customFormat="1" x14ac:dyDescent="0.2"/>
    <row r="95" s="62" customFormat="1" x14ac:dyDescent="0.2"/>
    <row r="96" s="62" customFormat="1" x14ac:dyDescent="0.2"/>
    <row r="97" s="62" customFormat="1" x14ac:dyDescent="0.2"/>
    <row r="98" s="62" customFormat="1" x14ac:dyDescent="0.2"/>
    <row r="99" s="62" customFormat="1" x14ac:dyDescent="0.2"/>
    <row r="100" s="62" customFormat="1" x14ac:dyDescent="0.2"/>
    <row r="101" s="62" customFormat="1" x14ac:dyDescent="0.2"/>
    <row r="102" s="62" customFormat="1" x14ac:dyDescent="0.2"/>
    <row r="103" s="62" customFormat="1" x14ac:dyDescent="0.2"/>
    <row r="104" s="62" customFormat="1" x14ac:dyDescent="0.2"/>
    <row r="105" s="62" customFormat="1" x14ac:dyDescent="0.2"/>
    <row r="106" s="62" customFormat="1" x14ac:dyDescent="0.2"/>
    <row r="107" s="62" customFormat="1" x14ac:dyDescent="0.2"/>
    <row r="108" s="62" customFormat="1" x14ac:dyDescent="0.2"/>
    <row r="109" s="62" customFormat="1" x14ac:dyDescent="0.2"/>
    <row r="110" s="62" customFormat="1" x14ac:dyDescent="0.2"/>
    <row r="111" s="62" customFormat="1" x14ac:dyDescent="0.2"/>
    <row r="112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  <row r="127" s="62" customFormat="1" x14ac:dyDescent="0.2"/>
    <row r="128" s="62" customFormat="1" x14ac:dyDescent="0.2"/>
    <row r="129" s="62" customFormat="1" x14ac:dyDescent="0.2"/>
    <row r="130" s="62" customFormat="1" x14ac:dyDescent="0.2"/>
    <row r="131" s="62" customFormat="1" x14ac:dyDescent="0.2"/>
    <row r="132" s="62" customFormat="1" x14ac:dyDescent="0.2"/>
    <row r="133" s="62" customFormat="1" x14ac:dyDescent="0.2"/>
    <row r="134" s="62" customFormat="1" x14ac:dyDescent="0.2"/>
    <row r="135" s="62" customFormat="1" x14ac:dyDescent="0.2"/>
    <row r="136" s="62" customFormat="1" x14ac:dyDescent="0.2"/>
    <row r="137" s="62" customFormat="1" x14ac:dyDescent="0.2"/>
    <row r="138" s="62" customFormat="1" x14ac:dyDescent="0.2"/>
    <row r="139" s="62" customFormat="1" x14ac:dyDescent="0.2"/>
    <row r="140" s="62" customFormat="1" x14ac:dyDescent="0.2"/>
    <row r="141" s="62" customFormat="1" x14ac:dyDescent="0.2"/>
    <row r="142" s="62" customFormat="1" x14ac:dyDescent="0.2"/>
    <row r="143" s="62" customFormat="1" x14ac:dyDescent="0.2"/>
    <row r="144" s="62" customFormat="1" x14ac:dyDescent="0.2"/>
    <row r="145" s="62" customFormat="1" x14ac:dyDescent="0.2"/>
    <row r="146" s="62" customFormat="1" x14ac:dyDescent="0.2"/>
    <row r="147" s="62" customFormat="1" x14ac:dyDescent="0.2"/>
    <row r="148" s="62" customFormat="1" x14ac:dyDescent="0.2"/>
    <row r="149" s="62" customFormat="1" x14ac:dyDescent="0.2"/>
    <row r="150" s="62" customFormat="1" x14ac:dyDescent="0.2"/>
    <row r="151" s="62" customFormat="1" x14ac:dyDescent="0.2"/>
    <row r="152" s="62" customFormat="1" x14ac:dyDescent="0.2"/>
    <row r="153" s="62" customFormat="1" x14ac:dyDescent="0.2"/>
    <row r="154" s="62" customFormat="1" x14ac:dyDescent="0.2"/>
    <row r="155" s="62" customFormat="1" x14ac:dyDescent="0.2"/>
    <row r="156" s="62" customFormat="1" x14ac:dyDescent="0.2"/>
    <row r="157" s="62" customFormat="1" x14ac:dyDescent="0.2"/>
    <row r="158" s="62" customFormat="1" x14ac:dyDescent="0.2"/>
    <row r="159" s="62" customFormat="1" x14ac:dyDescent="0.2"/>
    <row r="160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  <row r="174" s="62" customFormat="1" x14ac:dyDescent="0.2"/>
    <row r="175" s="62" customFormat="1" x14ac:dyDescent="0.2"/>
    <row r="176" s="62" customFormat="1" x14ac:dyDescent="0.2"/>
    <row r="177" s="62" customFormat="1" x14ac:dyDescent="0.2"/>
    <row r="178" s="62" customFormat="1" x14ac:dyDescent="0.2"/>
    <row r="179" s="62" customFormat="1" x14ac:dyDescent="0.2"/>
    <row r="180" s="62" customFormat="1" x14ac:dyDescent="0.2"/>
    <row r="181" s="62" customFormat="1" x14ac:dyDescent="0.2"/>
    <row r="182" s="62" customFormat="1" x14ac:dyDescent="0.2"/>
    <row r="183" s="62" customFormat="1" x14ac:dyDescent="0.2"/>
    <row r="184" s="62" customFormat="1" x14ac:dyDescent="0.2"/>
    <row r="185" s="62" customFormat="1" x14ac:dyDescent="0.2"/>
    <row r="186" s="62" customFormat="1" x14ac:dyDescent="0.2"/>
    <row r="187" s="62" customFormat="1" x14ac:dyDescent="0.2"/>
    <row r="188" s="62" customFormat="1" x14ac:dyDescent="0.2"/>
    <row r="189" s="62" customFormat="1" x14ac:dyDescent="0.2"/>
    <row r="190" s="62" customFormat="1" x14ac:dyDescent="0.2"/>
    <row r="191" s="62" customFormat="1" x14ac:dyDescent="0.2"/>
    <row r="192" s="62" customFormat="1" x14ac:dyDescent="0.2"/>
    <row r="193" s="62" customFormat="1" x14ac:dyDescent="0.2"/>
    <row r="194" s="62" customFormat="1" x14ac:dyDescent="0.2"/>
    <row r="195" s="62" customFormat="1" x14ac:dyDescent="0.2"/>
    <row r="196" s="62" customFormat="1" x14ac:dyDescent="0.2"/>
    <row r="197" s="62" customFormat="1" x14ac:dyDescent="0.2"/>
    <row r="198" s="62" customFormat="1" x14ac:dyDescent="0.2"/>
    <row r="199" s="62" customFormat="1" x14ac:dyDescent="0.2"/>
    <row r="200" s="62" customFormat="1" x14ac:dyDescent="0.2"/>
    <row r="201" s="62" customFormat="1" x14ac:dyDescent="0.2"/>
    <row r="202" s="62" customFormat="1" x14ac:dyDescent="0.2"/>
    <row r="203" s="62" customFormat="1" x14ac:dyDescent="0.2"/>
    <row r="204" s="62" customFormat="1" x14ac:dyDescent="0.2"/>
    <row r="205" s="62" customFormat="1" x14ac:dyDescent="0.2"/>
    <row r="206" s="62" customFormat="1" x14ac:dyDescent="0.2"/>
    <row r="207" s="62" customFormat="1" x14ac:dyDescent="0.2"/>
    <row r="208" s="62" customFormat="1" x14ac:dyDescent="0.2"/>
    <row r="209" s="62" customFormat="1" x14ac:dyDescent="0.2"/>
    <row r="210" s="62" customFormat="1" x14ac:dyDescent="0.2"/>
    <row r="211" s="62" customFormat="1" x14ac:dyDescent="0.2"/>
    <row r="212" s="62" customFormat="1" x14ac:dyDescent="0.2"/>
    <row r="213" s="62" customFormat="1" x14ac:dyDescent="0.2"/>
    <row r="214" s="62" customFormat="1" x14ac:dyDescent="0.2"/>
    <row r="215" s="62" customFormat="1" x14ac:dyDescent="0.2"/>
    <row r="216" s="62" customFormat="1" x14ac:dyDescent="0.2"/>
    <row r="217" s="62" customFormat="1" x14ac:dyDescent="0.2"/>
    <row r="218" s="62" customFormat="1" x14ac:dyDescent="0.2"/>
    <row r="219" s="62" customFormat="1" x14ac:dyDescent="0.2"/>
    <row r="220" s="62" customFormat="1" x14ac:dyDescent="0.2"/>
    <row r="221" s="62" customFormat="1" x14ac:dyDescent="0.2"/>
    <row r="222" s="62" customFormat="1" x14ac:dyDescent="0.2"/>
    <row r="223" s="62" customFormat="1" x14ac:dyDescent="0.2"/>
    <row r="224" s="62" customFormat="1" x14ac:dyDescent="0.2"/>
    <row r="225" s="62" customFormat="1" x14ac:dyDescent="0.2"/>
    <row r="226" s="62" customFormat="1" x14ac:dyDescent="0.2"/>
    <row r="227" s="62" customFormat="1" x14ac:dyDescent="0.2"/>
    <row r="228" s="62" customFormat="1" x14ac:dyDescent="0.2"/>
    <row r="229" s="62" customFormat="1" x14ac:dyDescent="0.2"/>
    <row r="230" s="62" customFormat="1" x14ac:dyDescent="0.2"/>
    <row r="231" s="62" customFormat="1" x14ac:dyDescent="0.2"/>
    <row r="232" s="62" customFormat="1" x14ac:dyDescent="0.2"/>
    <row r="233" s="62" customFormat="1" x14ac:dyDescent="0.2"/>
    <row r="234" s="62" customFormat="1" x14ac:dyDescent="0.2"/>
    <row r="235" s="62" customFormat="1" x14ac:dyDescent="0.2"/>
    <row r="236" s="62" customFormat="1" x14ac:dyDescent="0.2"/>
    <row r="237" s="62" customFormat="1" x14ac:dyDescent="0.2"/>
    <row r="238" s="62" customFormat="1" x14ac:dyDescent="0.2"/>
    <row r="239" s="62" customFormat="1" x14ac:dyDescent="0.2"/>
    <row r="240" s="62" customFormat="1" x14ac:dyDescent="0.2"/>
    <row r="241" s="62" customFormat="1" x14ac:dyDescent="0.2"/>
    <row r="242" s="62" customFormat="1" x14ac:dyDescent="0.2"/>
    <row r="243" s="62" customFormat="1" x14ac:dyDescent="0.2"/>
    <row r="244" s="62" customFormat="1" x14ac:dyDescent="0.2"/>
    <row r="245" s="62" customFormat="1" x14ac:dyDescent="0.2"/>
    <row r="246" s="62" customFormat="1" x14ac:dyDescent="0.2"/>
    <row r="247" s="62" customFormat="1" x14ac:dyDescent="0.2"/>
    <row r="248" s="62" customFormat="1" x14ac:dyDescent="0.2"/>
    <row r="249" s="62" customFormat="1" x14ac:dyDescent="0.2"/>
    <row r="250" s="62" customFormat="1" x14ac:dyDescent="0.2"/>
    <row r="251" s="62" customFormat="1" x14ac:dyDescent="0.2"/>
    <row r="252" s="62" customFormat="1" x14ac:dyDescent="0.2"/>
    <row r="253" s="62" customFormat="1" x14ac:dyDescent="0.2"/>
    <row r="254" s="62" customFormat="1" x14ac:dyDescent="0.2"/>
    <row r="255" s="62" customFormat="1" x14ac:dyDescent="0.2"/>
    <row r="256" s="62" customFormat="1" x14ac:dyDescent="0.2"/>
    <row r="257" s="62" customFormat="1" x14ac:dyDescent="0.2"/>
    <row r="258" s="62" customFormat="1" x14ac:dyDescent="0.2"/>
    <row r="259" s="62" customFormat="1" x14ac:dyDescent="0.2"/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="62" customFormat="1" x14ac:dyDescent="0.2"/>
    <row r="274" s="62" customFormat="1" x14ac:dyDescent="0.2"/>
    <row r="275" s="62" customFormat="1" x14ac:dyDescent="0.2"/>
    <row r="276" s="62" customFormat="1" x14ac:dyDescent="0.2"/>
    <row r="277" s="62" customFormat="1" x14ac:dyDescent="0.2"/>
    <row r="278" s="62" customFormat="1" x14ac:dyDescent="0.2"/>
    <row r="279" s="62" customFormat="1" x14ac:dyDescent="0.2"/>
    <row r="280" s="62" customFormat="1" x14ac:dyDescent="0.2"/>
    <row r="281" s="62" customFormat="1" x14ac:dyDescent="0.2"/>
    <row r="282" s="62" customFormat="1" x14ac:dyDescent="0.2"/>
    <row r="283" s="62" customFormat="1" x14ac:dyDescent="0.2"/>
    <row r="284" s="62" customFormat="1" x14ac:dyDescent="0.2"/>
    <row r="285" s="62" customFormat="1" x14ac:dyDescent="0.2"/>
    <row r="286" s="62" customFormat="1" x14ac:dyDescent="0.2"/>
    <row r="287" s="62" customFormat="1" x14ac:dyDescent="0.2"/>
    <row r="288" s="62" customFormat="1" x14ac:dyDescent="0.2"/>
    <row r="289" s="62" customFormat="1" x14ac:dyDescent="0.2"/>
    <row r="290" s="62" customFormat="1" x14ac:dyDescent="0.2"/>
    <row r="291" s="62" customFormat="1" x14ac:dyDescent="0.2"/>
    <row r="292" s="62" customFormat="1" x14ac:dyDescent="0.2"/>
    <row r="293" s="62" customFormat="1" x14ac:dyDescent="0.2"/>
    <row r="294" s="62" customFormat="1" x14ac:dyDescent="0.2"/>
    <row r="295" s="62" customFormat="1" x14ac:dyDescent="0.2"/>
    <row r="296" s="62" customFormat="1" x14ac:dyDescent="0.2"/>
    <row r="297" s="62" customFormat="1" x14ac:dyDescent="0.2"/>
    <row r="298" s="62" customFormat="1" x14ac:dyDescent="0.2"/>
    <row r="299" s="62" customFormat="1" x14ac:dyDescent="0.2"/>
    <row r="300" s="62" customFormat="1" x14ac:dyDescent="0.2"/>
    <row r="301" s="62" customFormat="1" x14ac:dyDescent="0.2"/>
    <row r="302" s="62" customFormat="1" x14ac:dyDescent="0.2"/>
    <row r="303" s="62" customFormat="1" x14ac:dyDescent="0.2"/>
    <row r="304" s="62" customFormat="1" x14ac:dyDescent="0.2"/>
    <row r="305" s="62" customFormat="1" x14ac:dyDescent="0.2"/>
    <row r="306" s="62" customFormat="1" x14ac:dyDescent="0.2"/>
    <row r="307" s="62" customFormat="1" x14ac:dyDescent="0.2"/>
    <row r="308" s="62" customFormat="1" x14ac:dyDescent="0.2"/>
    <row r="309" s="62" customFormat="1" x14ac:dyDescent="0.2"/>
    <row r="310" s="62" customFormat="1" x14ac:dyDescent="0.2"/>
    <row r="311" s="62" customFormat="1" x14ac:dyDescent="0.2"/>
    <row r="312" s="62" customFormat="1" x14ac:dyDescent="0.2"/>
    <row r="313" s="62" customFormat="1" x14ac:dyDescent="0.2"/>
    <row r="314" s="62" customFormat="1" x14ac:dyDescent="0.2"/>
    <row r="315" s="62" customFormat="1" x14ac:dyDescent="0.2"/>
    <row r="316" s="62" customFormat="1" x14ac:dyDescent="0.2"/>
    <row r="317" s="62" customFormat="1" x14ac:dyDescent="0.2"/>
    <row r="318" s="62" customFormat="1" x14ac:dyDescent="0.2"/>
    <row r="319" s="62" customFormat="1" x14ac:dyDescent="0.2"/>
    <row r="320" s="62" customFormat="1" x14ac:dyDescent="0.2"/>
    <row r="321" s="62" customFormat="1" x14ac:dyDescent="0.2"/>
    <row r="322" s="62" customFormat="1" x14ac:dyDescent="0.2"/>
    <row r="323" s="62" customFormat="1" x14ac:dyDescent="0.2"/>
    <row r="324" s="62" customFormat="1" x14ac:dyDescent="0.2"/>
    <row r="325" s="62" customFormat="1" x14ac:dyDescent="0.2"/>
    <row r="326" s="62" customFormat="1" x14ac:dyDescent="0.2"/>
    <row r="327" s="62" customFormat="1" x14ac:dyDescent="0.2"/>
    <row r="328" s="62" customFormat="1" x14ac:dyDescent="0.2"/>
    <row r="329" s="62" customFormat="1" x14ac:dyDescent="0.2"/>
    <row r="330" s="62" customFormat="1" x14ac:dyDescent="0.2"/>
    <row r="331" s="62" customFormat="1" x14ac:dyDescent="0.2"/>
    <row r="332" s="62" customFormat="1" x14ac:dyDescent="0.2"/>
    <row r="333" s="62" customFormat="1" x14ac:dyDescent="0.2"/>
    <row r="334" s="62" customFormat="1" x14ac:dyDescent="0.2"/>
    <row r="335" s="62" customFormat="1" x14ac:dyDescent="0.2"/>
    <row r="336" s="62" customFormat="1" x14ac:dyDescent="0.2"/>
    <row r="337" s="62" customFormat="1" x14ac:dyDescent="0.2"/>
    <row r="338" s="62" customFormat="1" x14ac:dyDescent="0.2"/>
    <row r="339" s="62" customFormat="1" x14ac:dyDescent="0.2"/>
    <row r="340" s="62" customFormat="1" x14ac:dyDescent="0.2"/>
    <row r="341" s="62" customFormat="1" x14ac:dyDescent="0.2"/>
    <row r="342" s="62" customFormat="1" x14ac:dyDescent="0.2"/>
    <row r="343" s="62" customFormat="1" x14ac:dyDescent="0.2"/>
    <row r="344" s="62" customFormat="1" x14ac:dyDescent="0.2"/>
    <row r="345" s="62" customFormat="1" x14ac:dyDescent="0.2"/>
    <row r="346" s="62" customFormat="1" x14ac:dyDescent="0.2"/>
    <row r="347" s="62" customFormat="1" x14ac:dyDescent="0.2"/>
    <row r="348" s="62" customFormat="1" x14ac:dyDescent="0.2"/>
    <row r="349" s="62" customFormat="1" x14ac:dyDescent="0.2"/>
    <row r="350" s="62" customFormat="1" x14ac:dyDescent="0.2"/>
    <row r="351" s="62" customFormat="1" x14ac:dyDescent="0.2"/>
    <row r="352" s="62" customFormat="1" x14ac:dyDescent="0.2"/>
    <row r="353" s="62" customFormat="1" x14ac:dyDescent="0.2"/>
    <row r="354" s="62" customFormat="1" x14ac:dyDescent="0.2"/>
    <row r="355" s="62" customFormat="1" x14ac:dyDescent="0.2"/>
    <row r="356" s="62" customFormat="1" x14ac:dyDescent="0.2"/>
    <row r="357" s="62" customFormat="1" x14ac:dyDescent="0.2"/>
    <row r="358" s="62" customFormat="1" x14ac:dyDescent="0.2"/>
    <row r="359" s="62" customFormat="1" x14ac:dyDescent="0.2"/>
    <row r="360" s="62" customFormat="1" x14ac:dyDescent="0.2"/>
    <row r="361" s="62" customFormat="1" x14ac:dyDescent="0.2"/>
    <row r="362" s="62" customFormat="1" x14ac:dyDescent="0.2"/>
    <row r="363" s="62" customFormat="1" x14ac:dyDescent="0.2"/>
    <row r="364" s="62" customFormat="1" x14ac:dyDescent="0.2"/>
    <row r="365" s="62" customFormat="1" x14ac:dyDescent="0.2"/>
    <row r="366" s="62" customFormat="1" x14ac:dyDescent="0.2"/>
    <row r="367" s="62" customFormat="1" x14ac:dyDescent="0.2"/>
    <row r="368" s="62" customFormat="1" x14ac:dyDescent="0.2"/>
    <row r="369" s="62" customFormat="1" x14ac:dyDescent="0.2"/>
    <row r="370" s="62" customFormat="1" x14ac:dyDescent="0.2"/>
    <row r="371" s="62" customFormat="1" x14ac:dyDescent="0.2"/>
    <row r="372" s="62" customFormat="1" x14ac:dyDescent="0.2"/>
    <row r="373" s="62" customFormat="1" x14ac:dyDescent="0.2"/>
    <row r="374" s="62" customFormat="1" x14ac:dyDescent="0.2"/>
    <row r="375" s="62" customFormat="1" x14ac:dyDescent="0.2"/>
    <row r="376" s="62" customFormat="1" x14ac:dyDescent="0.2"/>
    <row r="377" s="62" customFormat="1" x14ac:dyDescent="0.2"/>
    <row r="378" s="62" customFormat="1" x14ac:dyDescent="0.2"/>
  </sheetData>
  <mergeCells count="12">
    <mergeCell ref="H25:J25"/>
    <mergeCell ref="H27:J27"/>
    <mergeCell ref="B30:J30"/>
    <mergeCell ref="B11:G11"/>
    <mergeCell ref="B13:G13"/>
    <mergeCell ref="B15:G15"/>
    <mergeCell ref="B17:G17"/>
    <mergeCell ref="B21:G21"/>
    <mergeCell ref="B24:D28"/>
    <mergeCell ref="B22:H22"/>
    <mergeCell ref="F25:G25"/>
    <mergeCell ref="F27:G27"/>
  </mergeCells>
  <conditionalFormatting sqref="H27:J27">
    <cfRule type="containsText" dxfId="1" priority="2" stopIfTrue="1" operator="containsText" text="OK">
      <formula>NOT(ISERROR(SEARCH("OK",H27)))</formula>
    </cfRule>
  </conditionalFormatting>
  <conditionalFormatting sqref="H25:J25">
    <cfRule type="containsText" dxfId="0" priority="1" stopIfTrue="1" operator="containsText" text="OK">
      <formula>NOT(ISERROR(SEARCH("OK",H25)))</formula>
    </cfRule>
  </conditionalFormatting>
  <dataValidations xWindow="599" yWindow="1821" count="2">
    <dataValidation type="textLength" operator="lessThan" allowBlank="1" showInputMessage="1" showErrorMessage="1" sqref="J26 J28:J29 J24 J10:J22">
      <formula1>33</formula1>
    </dataValidation>
    <dataValidation operator="equal" allowBlank="1" showInputMessage="1" showErrorMessage="1" sqref="J3:J4 J6"/>
  </dataValidations>
  <hyperlinks>
    <hyperlink ref="F25:G25" r:id="rId1" display="DELTA®-NP DRAIN :"/>
    <hyperlink ref="F27:G27" r:id="rId2" display="DELTA®-TERRAXX :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599" yWindow="1821" count="1">
        <x14:dataValidation type="list" errorStyle="warning" showInputMessage="1" showErrorMessage="1" errorTitle="ATTENTION" error="Merci d'entrer OUI ou NON pour ne pas fausser l'étude.">
          <x14:formula1>
            <xm:f>'Pente + sous-pressions 2-3'!$AP$7:$AP$8</xm:f>
          </x14:formula1>
          <xm:sqref>I19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Q690"/>
  <sheetViews>
    <sheetView zoomScale="85" zoomScaleNormal="85" workbookViewId="0">
      <selection activeCell="K4" sqref="K4"/>
    </sheetView>
  </sheetViews>
  <sheetFormatPr baseColWidth="10" defaultColWidth="11.42578125" defaultRowHeight="12.75" x14ac:dyDescent="0.2"/>
  <cols>
    <col min="1" max="4" width="20.7109375" style="1" customWidth="1"/>
    <col min="5" max="10" width="18.7109375" style="1" customWidth="1"/>
    <col min="11" max="11" width="19.42578125" style="5" customWidth="1"/>
    <col min="12" max="12" width="24.5703125" style="5" customWidth="1"/>
    <col min="13" max="13" width="5" style="5" customWidth="1"/>
    <col min="14" max="14" width="8.5703125" style="5" customWidth="1"/>
    <col min="15" max="15" width="10.140625" style="5" customWidth="1"/>
    <col min="16" max="16" width="11.85546875" style="5" customWidth="1"/>
    <col min="17" max="18" width="7.140625" style="5" customWidth="1"/>
    <col min="19" max="19" width="13.28515625" style="5" customWidth="1"/>
    <col min="20" max="21" width="12.7109375" style="5" customWidth="1"/>
    <col min="22" max="22" width="13.28515625" style="5" customWidth="1"/>
    <col min="23" max="23" width="11.42578125" style="5"/>
    <col min="24" max="24" width="11.7109375" style="6" bestFit="1" customWidth="1"/>
    <col min="25" max="25" width="8.85546875" style="6" customWidth="1"/>
    <col min="26" max="26" width="5" style="6" customWidth="1"/>
    <col min="27" max="28" width="7.140625" style="6" customWidth="1"/>
    <col min="29" max="29" width="7.7109375" style="6" customWidth="1"/>
    <col min="30" max="30" width="11.5703125" style="6" customWidth="1"/>
    <col min="31" max="32" width="11.42578125" style="6"/>
    <col min="33" max="33" width="11.42578125" style="5"/>
    <col min="34" max="34" width="11.7109375" style="6" bestFit="1" customWidth="1"/>
    <col min="35" max="35" width="8.85546875" style="6" customWidth="1"/>
    <col min="36" max="36" width="10.140625" style="6" customWidth="1"/>
    <col min="37" max="38" width="7.140625" style="6" customWidth="1"/>
    <col min="39" max="39" width="8.28515625" style="6" customWidth="1"/>
    <col min="40" max="40" width="11.5703125" style="6" customWidth="1"/>
    <col min="41" max="42" width="11.42578125" style="6"/>
    <col min="43" max="43" width="11.42578125" style="5"/>
    <col min="44" max="16384" width="11.42578125" style="1"/>
  </cols>
  <sheetData>
    <row r="1" spans="1:43" ht="145.9" customHeight="1" x14ac:dyDescent="0.2">
      <c r="A1" s="2" t="s">
        <v>16</v>
      </c>
      <c r="B1" s="2" t="s">
        <v>17</v>
      </c>
      <c r="C1" s="2" t="s">
        <v>18</v>
      </c>
      <c r="D1" s="2" t="s">
        <v>19</v>
      </c>
      <c r="E1" s="29" t="s">
        <v>20</v>
      </c>
      <c r="F1" s="31" t="s">
        <v>29</v>
      </c>
      <c r="G1" s="34" t="s">
        <v>14</v>
      </c>
      <c r="H1" s="31" t="s">
        <v>30</v>
      </c>
      <c r="I1" s="34" t="s">
        <v>21</v>
      </c>
      <c r="J1" s="31" t="s">
        <v>31</v>
      </c>
      <c r="K1" s="30" t="s">
        <v>13</v>
      </c>
      <c r="L1" s="21"/>
      <c r="M1" s="6"/>
    </row>
    <row r="2" spans="1:43" ht="34.15" customHeight="1" thickBot="1" x14ac:dyDescent="0.25">
      <c r="A2" s="36">
        <f>'Pré-étude'!I11</f>
        <v>0.5</v>
      </c>
      <c r="B2" s="37">
        <f>'Pré-étude'!I13</f>
        <v>13</v>
      </c>
      <c r="C2" s="4">
        <f>2500*B2/100/100</f>
        <v>3.25</v>
      </c>
      <c r="D2" s="3">
        <f>2/3*C2</f>
        <v>2.1666666666666665</v>
      </c>
      <c r="E2" s="33">
        <f>D2/10</f>
        <v>0.21666666666666665</v>
      </c>
      <c r="F2" s="39">
        <f>'Pré-étude'!I17</f>
        <v>3</v>
      </c>
      <c r="G2" s="38">
        <f>'Pré-étude'!I15</f>
        <v>800</v>
      </c>
      <c r="H2" s="32">
        <f>F2/G2*1000</f>
        <v>3.75</v>
      </c>
      <c r="I2" s="35">
        <f>IF('Pré-étude'!I19="OUI",7,10)</f>
        <v>10</v>
      </c>
      <c r="J2" s="32">
        <f>F2/G2*1000*I2</f>
        <v>37.5</v>
      </c>
      <c r="K2" s="30">
        <f>J2/3600</f>
        <v>1.0416666666666666E-2</v>
      </c>
      <c r="L2" s="22"/>
      <c r="M2" s="6"/>
    </row>
    <row r="3" spans="1:43" ht="10.15" customHeight="1" x14ac:dyDescent="0.2"/>
    <row r="4" spans="1:43" ht="64.900000000000006" customHeight="1" x14ac:dyDescent="0.2">
      <c r="E4" s="12" t="s">
        <v>25</v>
      </c>
      <c r="F4" s="49" t="s">
        <v>26</v>
      </c>
      <c r="G4" s="50"/>
      <c r="H4" s="23"/>
      <c r="I4" s="87" t="s">
        <v>27</v>
      </c>
      <c r="J4" s="88"/>
      <c r="AO4" s="5"/>
      <c r="AP4" s="1"/>
      <c r="AQ4" s="1"/>
    </row>
    <row r="5" spans="1:43" ht="76.5" x14ac:dyDescent="0.2">
      <c r="A5" s="40" t="s">
        <v>15</v>
      </c>
      <c r="B5" s="10" t="s">
        <v>22</v>
      </c>
      <c r="C5" s="10" t="s">
        <v>23</v>
      </c>
      <c r="D5" s="11" t="s">
        <v>24</v>
      </c>
      <c r="E5" s="12" t="s">
        <v>12</v>
      </c>
      <c r="F5" s="24" t="s">
        <v>10</v>
      </c>
      <c r="G5" s="24"/>
      <c r="H5" s="24"/>
      <c r="I5" s="13" t="s">
        <v>10</v>
      </c>
      <c r="J5" s="13"/>
      <c r="AO5" s="5"/>
      <c r="AP5" s="47" t="s">
        <v>38</v>
      </c>
      <c r="AQ5" s="1"/>
    </row>
    <row r="6" spans="1:43" x14ac:dyDescent="0.2">
      <c r="A6" s="26">
        <v>1</v>
      </c>
      <c r="B6" s="15">
        <f>$E$2/A6</f>
        <v>0.21666666666666665</v>
      </c>
      <c r="C6" s="10">
        <f>$A$2/100</f>
        <v>5.0000000000000001E-3</v>
      </c>
      <c r="D6" s="15">
        <f>C6+B6</f>
        <v>0.22166666666666665</v>
      </c>
      <c r="E6" s="16">
        <f t="shared" ref="E6:E39" si="0">A6*$K$2</f>
        <v>1.0416666666666666E-2</v>
      </c>
      <c r="F6" s="25">
        <f t="shared" ref="F6:F69" si="1">(H402-E402)/2/D402</f>
        <v>0.98082082749436961</v>
      </c>
      <c r="G6" s="24" t="str">
        <f>IF(E6&lt;F6,"OK","Réduire la distance d’écoulement et/ou le débit d’exhaure maximal admissible")</f>
        <v>OK</v>
      </c>
      <c r="H6" s="24"/>
      <c r="I6" s="17">
        <f t="shared" ref="I6:I69" si="2">(R402-O402)/2/N402</f>
        <v>1.5896939858896635</v>
      </c>
      <c r="J6" s="13" t="str">
        <f>IF(E6&lt;I6,"OK","Réduire la distance d’écoulement et/ou le débit d’exhaure maximal admissible")</f>
        <v>OK</v>
      </c>
      <c r="AO6" s="5"/>
      <c r="AP6" s="45" t="s">
        <v>36</v>
      </c>
      <c r="AQ6" s="1"/>
    </row>
    <row r="7" spans="1:43" x14ac:dyDescent="0.2">
      <c r="A7" s="26">
        <v>1.5</v>
      </c>
      <c r="B7" s="15">
        <f t="shared" ref="B7:B70" si="3">$E$2/A7</f>
        <v>0.14444444444444443</v>
      </c>
      <c r="C7" s="10">
        <f t="shared" ref="C7:C70" si="4">$A$2/100</f>
        <v>5.0000000000000001E-3</v>
      </c>
      <c r="D7" s="15">
        <f t="shared" ref="D7:D39" si="5">C7+B7</f>
        <v>0.14944444444444444</v>
      </c>
      <c r="E7" s="16">
        <f t="shared" si="0"/>
        <v>1.5625E-2</v>
      </c>
      <c r="F7" s="25">
        <f t="shared" si="1"/>
        <v>0.7803243853129459</v>
      </c>
      <c r="G7" s="24" t="str">
        <f t="shared" ref="G7:G70" si="6">IF(E7&lt;F7,"OK","Réduire la distance d’écoulement et/ou le débit d’exhaure maximal admissible")</f>
        <v>OK</v>
      </c>
      <c r="H7" s="24"/>
      <c r="I7" s="17">
        <f t="shared" si="2"/>
        <v>1.284546903582557</v>
      </c>
      <c r="J7" s="13" t="str">
        <f t="shared" ref="J7:J70" si="7">IF(E7&lt;I7,"OK","Réduire la distance d’écoulement et/ou le débit d’exhaure maximal admissible")</f>
        <v>OK</v>
      </c>
      <c r="AO7" s="5"/>
      <c r="AP7" s="46" t="s">
        <v>37</v>
      </c>
      <c r="AQ7" s="1"/>
    </row>
    <row r="8" spans="1:43" x14ac:dyDescent="0.2">
      <c r="A8" s="26">
        <v>2</v>
      </c>
      <c r="B8" s="15">
        <f t="shared" si="3"/>
        <v>0.10833333333333332</v>
      </c>
      <c r="C8" s="10">
        <f t="shared" si="4"/>
        <v>5.0000000000000001E-3</v>
      </c>
      <c r="D8" s="15">
        <f t="shared" si="5"/>
        <v>0.11333333333333333</v>
      </c>
      <c r="E8" s="16">
        <f t="shared" si="0"/>
        <v>2.0833333333333332E-2</v>
      </c>
      <c r="F8" s="25">
        <f t="shared" si="1"/>
        <v>0.66207986666643148</v>
      </c>
      <c r="G8" s="24" t="str">
        <f t="shared" si="6"/>
        <v>OK</v>
      </c>
      <c r="H8" s="24"/>
      <c r="I8" s="17">
        <f t="shared" si="2"/>
        <v>1.1039063680950123</v>
      </c>
      <c r="J8" s="13" t="str">
        <f t="shared" si="7"/>
        <v>OK</v>
      </c>
      <c r="AO8" s="5"/>
      <c r="AP8" s="46" t="s">
        <v>32</v>
      </c>
      <c r="AQ8" s="1"/>
    </row>
    <row r="9" spans="1:43" x14ac:dyDescent="0.2">
      <c r="A9" s="26">
        <v>2.5</v>
      </c>
      <c r="B9" s="15">
        <f t="shared" si="3"/>
        <v>8.6666666666666656E-2</v>
      </c>
      <c r="C9" s="10">
        <f t="shared" si="4"/>
        <v>5.0000000000000001E-3</v>
      </c>
      <c r="D9" s="15">
        <f t="shared" si="5"/>
        <v>9.166666666666666E-2</v>
      </c>
      <c r="E9" s="16">
        <f t="shared" si="0"/>
        <v>2.6041666666666664E-2</v>
      </c>
      <c r="F9" s="25">
        <f t="shared" si="1"/>
        <v>0.58222341085221563</v>
      </c>
      <c r="G9" s="24" t="str">
        <f t="shared" si="6"/>
        <v>OK</v>
      </c>
      <c r="H9" s="24"/>
      <c r="I9" s="17">
        <f t="shared" si="2"/>
        <v>0.98147023403581479</v>
      </c>
      <c r="J9" s="13" t="str">
        <f t="shared" si="7"/>
        <v>OK</v>
      </c>
      <c r="AO9" s="5"/>
      <c r="AP9" s="1"/>
      <c r="AQ9" s="1"/>
    </row>
    <row r="10" spans="1:43" x14ac:dyDescent="0.2">
      <c r="A10" s="26">
        <v>3</v>
      </c>
      <c r="B10" s="15">
        <f t="shared" si="3"/>
        <v>7.2222222222222215E-2</v>
      </c>
      <c r="C10" s="10">
        <f t="shared" si="4"/>
        <v>5.0000000000000001E-3</v>
      </c>
      <c r="D10" s="15">
        <f t="shared" si="5"/>
        <v>7.722222222222222E-2</v>
      </c>
      <c r="E10" s="16">
        <f t="shared" si="0"/>
        <v>3.125E-2</v>
      </c>
      <c r="F10" s="25">
        <f t="shared" si="1"/>
        <v>0.52387349285862894</v>
      </c>
      <c r="G10" s="24" t="str">
        <f t="shared" si="6"/>
        <v>OK</v>
      </c>
      <c r="H10" s="24"/>
      <c r="I10" s="17">
        <f t="shared" si="2"/>
        <v>0.89169672459105109</v>
      </c>
      <c r="J10" s="13" t="str">
        <f t="shared" si="7"/>
        <v>OK</v>
      </c>
      <c r="AO10" s="5"/>
      <c r="AP10" s="1"/>
      <c r="AQ10" s="1"/>
    </row>
    <row r="11" spans="1:43" x14ac:dyDescent="0.2">
      <c r="A11" s="26">
        <v>3.5</v>
      </c>
      <c r="B11" s="15">
        <f t="shared" si="3"/>
        <v>6.19047619047619E-2</v>
      </c>
      <c r="C11" s="10">
        <f t="shared" si="4"/>
        <v>5.0000000000000001E-3</v>
      </c>
      <c r="D11" s="15">
        <f t="shared" si="5"/>
        <v>6.6904761904761897E-2</v>
      </c>
      <c r="E11" s="16">
        <f t="shared" si="0"/>
        <v>3.6458333333333329E-2</v>
      </c>
      <c r="F11" s="25">
        <f t="shared" si="1"/>
        <v>0.47897392688915091</v>
      </c>
      <c r="G11" s="24" t="str">
        <f t="shared" si="6"/>
        <v>OK</v>
      </c>
      <c r="H11" s="24"/>
      <c r="I11" s="17">
        <f t="shared" si="2"/>
        <v>0.82238503360601578</v>
      </c>
      <c r="J11" s="13" t="str">
        <f t="shared" si="7"/>
        <v>OK</v>
      </c>
      <c r="AO11" s="5"/>
      <c r="AP11" s="1"/>
      <c r="AQ11" s="1"/>
    </row>
    <row r="12" spans="1:43" x14ac:dyDescent="0.2">
      <c r="A12" s="26">
        <v>4</v>
      </c>
      <c r="B12" s="15">
        <f t="shared" si="3"/>
        <v>5.4166666666666662E-2</v>
      </c>
      <c r="C12" s="10">
        <f t="shared" si="4"/>
        <v>5.0000000000000001E-3</v>
      </c>
      <c r="D12" s="15">
        <f t="shared" si="5"/>
        <v>5.9166666666666659E-2</v>
      </c>
      <c r="E12" s="16">
        <f>A12*$K$2</f>
        <v>4.1666666666666664E-2</v>
      </c>
      <c r="F12" s="25">
        <f t="shared" si="1"/>
        <v>0.44313322212572476</v>
      </c>
      <c r="G12" s="24" t="str">
        <f t="shared" si="6"/>
        <v>OK</v>
      </c>
      <c r="H12" s="24"/>
      <c r="I12" s="17">
        <f t="shared" si="2"/>
        <v>0.76687789307778709</v>
      </c>
      <c r="J12" s="13" t="str">
        <f t="shared" si="7"/>
        <v>OK</v>
      </c>
      <c r="AO12" s="5"/>
      <c r="AP12" s="1"/>
      <c r="AQ12" s="1"/>
    </row>
    <row r="13" spans="1:43" x14ac:dyDescent="0.2">
      <c r="A13" s="26">
        <v>4.5</v>
      </c>
      <c r="B13" s="15">
        <f t="shared" si="3"/>
        <v>4.8148148148148141E-2</v>
      </c>
      <c r="C13" s="10">
        <f t="shared" si="4"/>
        <v>5.0000000000000001E-3</v>
      </c>
      <c r="D13" s="15">
        <f t="shared" si="5"/>
        <v>5.3148148148148139E-2</v>
      </c>
      <c r="E13" s="16">
        <f t="shared" si="0"/>
        <v>4.6875E-2</v>
      </c>
      <c r="F13" s="25">
        <f t="shared" si="1"/>
        <v>0.41372873225642259</v>
      </c>
      <c r="G13" s="24" t="str">
        <f t="shared" si="6"/>
        <v>OK</v>
      </c>
      <c r="H13" s="24"/>
      <c r="I13" s="17">
        <f t="shared" si="2"/>
        <v>0.72119555333407437</v>
      </c>
      <c r="J13" s="13" t="str">
        <f t="shared" si="7"/>
        <v>OK</v>
      </c>
      <c r="AO13" s="5"/>
      <c r="AP13" s="1"/>
      <c r="AQ13" s="1"/>
    </row>
    <row r="14" spans="1:43" x14ac:dyDescent="0.2">
      <c r="A14" s="26">
        <v>5</v>
      </c>
      <c r="B14" s="15">
        <f t="shared" si="3"/>
        <v>4.3333333333333328E-2</v>
      </c>
      <c r="C14" s="10">
        <f t="shared" si="4"/>
        <v>5.0000000000000001E-3</v>
      </c>
      <c r="D14" s="15">
        <f t="shared" si="5"/>
        <v>4.8333333333333325E-2</v>
      </c>
      <c r="E14" s="16">
        <f t="shared" si="0"/>
        <v>5.2083333333333329E-2</v>
      </c>
      <c r="F14" s="25">
        <f t="shared" si="1"/>
        <v>0.3890859167400077</v>
      </c>
      <c r="G14" s="24" t="str">
        <f t="shared" si="6"/>
        <v>OK</v>
      </c>
      <c r="H14" s="24"/>
      <c r="I14" s="17">
        <f t="shared" si="2"/>
        <v>0.68279440088272148</v>
      </c>
      <c r="J14" s="13" t="str">
        <f t="shared" si="7"/>
        <v>OK</v>
      </c>
      <c r="AO14" s="5"/>
      <c r="AP14" s="1"/>
      <c r="AQ14" s="1"/>
    </row>
    <row r="15" spans="1:43" x14ac:dyDescent="0.2">
      <c r="A15" s="26">
        <v>5.5</v>
      </c>
      <c r="B15" s="15">
        <f t="shared" si="3"/>
        <v>3.9393939393939391E-2</v>
      </c>
      <c r="C15" s="10">
        <f t="shared" si="4"/>
        <v>5.0000000000000001E-3</v>
      </c>
      <c r="D15" s="15">
        <f t="shared" si="5"/>
        <v>4.4393939393939388E-2</v>
      </c>
      <c r="E15" s="16">
        <f t="shared" si="0"/>
        <v>5.7291666666666664E-2</v>
      </c>
      <c r="F15" s="25">
        <f t="shared" si="1"/>
        <v>0.36807945048294738</v>
      </c>
      <c r="G15" s="24" t="str">
        <f t="shared" si="6"/>
        <v>OK</v>
      </c>
      <c r="H15" s="24"/>
      <c r="I15" s="17">
        <f t="shared" si="2"/>
        <v>0.64996331624602222</v>
      </c>
      <c r="J15" s="13" t="str">
        <f t="shared" si="7"/>
        <v>OK</v>
      </c>
      <c r="AO15" s="5"/>
      <c r="AP15" s="1"/>
      <c r="AQ15" s="1"/>
    </row>
    <row r="16" spans="1:43" x14ac:dyDescent="0.2">
      <c r="A16" s="26">
        <v>6</v>
      </c>
      <c r="B16" s="15">
        <f t="shared" si="3"/>
        <v>3.6111111111111108E-2</v>
      </c>
      <c r="C16" s="10">
        <f t="shared" si="4"/>
        <v>5.0000000000000001E-3</v>
      </c>
      <c r="D16" s="15">
        <f t="shared" si="5"/>
        <v>4.1111111111111105E-2</v>
      </c>
      <c r="E16" s="16">
        <f t="shared" si="0"/>
        <v>6.25E-2</v>
      </c>
      <c r="F16" s="25">
        <f t="shared" si="1"/>
        <v>0.34992183489154888</v>
      </c>
      <c r="G16" s="24" t="str">
        <f t="shared" si="6"/>
        <v>OK</v>
      </c>
      <c r="H16" s="24"/>
      <c r="I16" s="17">
        <f t="shared" si="2"/>
        <v>0.62150361133232657</v>
      </c>
      <c r="J16" s="13" t="str">
        <f t="shared" si="7"/>
        <v>OK</v>
      </c>
      <c r="AO16" s="5"/>
      <c r="AP16" s="1"/>
      <c r="AQ16" s="1"/>
    </row>
    <row r="17" spans="1:43" x14ac:dyDescent="0.2">
      <c r="A17" s="26">
        <v>6.5</v>
      </c>
      <c r="B17" s="15">
        <f t="shared" si="3"/>
        <v>3.3333333333333333E-2</v>
      </c>
      <c r="C17" s="10">
        <f t="shared" si="4"/>
        <v>5.0000000000000001E-3</v>
      </c>
      <c r="D17" s="15">
        <f t="shared" si="5"/>
        <v>3.833333333333333E-2</v>
      </c>
      <c r="E17" s="16">
        <f t="shared" si="0"/>
        <v>6.7708333333333329E-2</v>
      </c>
      <c r="F17" s="25">
        <f t="shared" si="1"/>
        <v>0.33404356086642484</v>
      </c>
      <c r="G17" s="24" t="str">
        <f t="shared" si="6"/>
        <v>OK</v>
      </c>
      <c r="H17" s="24"/>
      <c r="I17" s="17">
        <f t="shared" si="2"/>
        <v>0.59654748956092962</v>
      </c>
      <c r="J17" s="13" t="str">
        <f t="shared" si="7"/>
        <v>OK</v>
      </c>
      <c r="AO17" s="5"/>
      <c r="AP17" s="1"/>
      <c r="AQ17" s="1"/>
    </row>
    <row r="18" spans="1:43" x14ac:dyDescent="0.2">
      <c r="A18" s="26">
        <v>7</v>
      </c>
      <c r="B18" s="15">
        <f t="shared" si="3"/>
        <v>3.095238095238095E-2</v>
      </c>
      <c r="C18" s="10">
        <f t="shared" si="4"/>
        <v>5.0000000000000001E-3</v>
      </c>
      <c r="D18" s="15">
        <f t="shared" si="5"/>
        <v>3.5952380952380951E-2</v>
      </c>
      <c r="E18" s="16">
        <f t="shared" si="0"/>
        <v>7.2916666666666657E-2</v>
      </c>
      <c r="F18" s="25">
        <f t="shared" si="1"/>
        <v>0.32002139367701266</v>
      </c>
      <c r="G18" s="24" t="str">
        <f t="shared" si="6"/>
        <v>OK</v>
      </c>
      <c r="H18" s="24"/>
      <c r="I18" s="17">
        <f t="shared" si="2"/>
        <v>0.57444934764049516</v>
      </c>
      <c r="J18" s="13" t="str">
        <f t="shared" si="7"/>
        <v>OK</v>
      </c>
      <c r="AO18" s="5"/>
      <c r="AP18" s="1"/>
      <c r="AQ18" s="1"/>
    </row>
    <row r="19" spans="1:43" x14ac:dyDescent="0.2">
      <c r="A19" s="26">
        <v>7.5</v>
      </c>
      <c r="B19" s="15">
        <f>$E$2/A19</f>
        <v>2.8888888888888888E-2</v>
      </c>
      <c r="C19" s="10">
        <f t="shared" si="4"/>
        <v>5.0000000000000001E-3</v>
      </c>
      <c r="D19" s="15">
        <f t="shared" si="5"/>
        <v>3.3888888888888885E-2</v>
      </c>
      <c r="E19" s="16">
        <f t="shared" si="0"/>
        <v>7.8125E-2</v>
      </c>
      <c r="F19" s="25">
        <f t="shared" si="1"/>
        <v>0.3075335031630208</v>
      </c>
      <c r="G19" s="24" t="str">
        <f t="shared" si="6"/>
        <v>OK</v>
      </c>
      <c r="H19" s="24"/>
      <c r="I19" s="17">
        <f t="shared" si="2"/>
        <v>0.55471773015209858</v>
      </c>
      <c r="J19" s="13" t="str">
        <f t="shared" si="7"/>
        <v>OK</v>
      </c>
      <c r="AO19" s="5"/>
      <c r="AP19" s="1"/>
      <c r="AQ19" s="1"/>
    </row>
    <row r="20" spans="1:43" x14ac:dyDescent="0.2">
      <c r="A20" s="26">
        <v>8</v>
      </c>
      <c r="B20" s="15">
        <f t="shared" si="3"/>
        <v>2.7083333333333331E-2</v>
      </c>
      <c r="C20" s="10">
        <f t="shared" si="4"/>
        <v>5.0000000000000001E-3</v>
      </c>
      <c r="D20" s="15">
        <f t="shared" si="5"/>
        <v>3.2083333333333332E-2</v>
      </c>
      <c r="E20" s="16">
        <f t="shared" si="0"/>
        <v>8.3333333333333329E-2</v>
      </c>
      <c r="F20" s="25">
        <f t="shared" si="1"/>
        <v>0.29633032456242236</v>
      </c>
      <c r="G20" s="24" t="str">
        <f t="shared" si="6"/>
        <v>OK</v>
      </c>
      <c r="H20" s="24"/>
      <c r="I20" s="17">
        <f t="shared" si="2"/>
        <v>0.53697111575865042</v>
      </c>
      <c r="J20" s="13" t="str">
        <f t="shared" si="7"/>
        <v>OK</v>
      </c>
      <c r="AO20" s="5"/>
      <c r="AP20" s="1"/>
      <c r="AQ20" s="1"/>
    </row>
    <row r="21" spans="1:43" x14ac:dyDescent="0.2">
      <c r="A21" s="27">
        <v>8.5</v>
      </c>
      <c r="B21" s="19">
        <f t="shared" si="3"/>
        <v>2.5490196078431369E-2</v>
      </c>
      <c r="C21" s="20">
        <f t="shared" si="4"/>
        <v>5.0000000000000001E-3</v>
      </c>
      <c r="D21" s="19">
        <f t="shared" si="5"/>
        <v>3.049019607843137E-2</v>
      </c>
      <c r="E21" s="16">
        <f t="shared" si="0"/>
        <v>8.8541666666666657E-2</v>
      </c>
      <c r="F21" s="25">
        <f t="shared" si="1"/>
        <v>0.28621502611571986</v>
      </c>
      <c r="G21" s="24" t="str">
        <f t="shared" si="6"/>
        <v>OK</v>
      </c>
      <c r="H21" s="24"/>
      <c r="I21" s="17">
        <f t="shared" si="2"/>
        <v>0.520908263791936</v>
      </c>
      <c r="J21" s="13" t="str">
        <f t="shared" si="7"/>
        <v>OK</v>
      </c>
      <c r="AO21" s="5"/>
      <c r="AP21" s="1"/>
      <c r="AQ21" s="1"/>
    </row>
    <row r="22" spans="1:43" x14ac:dyDescent="0.2">
      <c r="A22" s="26">
        <v>9</v>
      </c>
      <c r="B22" s="15">
        <f t="shared" si="3"/>
        <v>2.4074074074074071E-2</v>
      </c>
      <c r="C22" s="10">
        <f t="shared" si="4"/>
        <v>5.0000000000000001E-3</v>
      </c>
      <c r="D22" s="15">
        <f t="shared" si="5"/>
        <v>2.9074074074074072E-2</v>
      </c>
      <c r="E22" s="16">
        <f t="shared" si="0"/>
        <v>9.375E-2</v>
      </c>
      <c r="F22" s="25">
        <f t="shared" si="1"/>
        <v>0.27703005425533894</v>
      </c>
      <c r="G22" s="24" t="str">
        <f t="shared" si="6"/>
        <v>OK</v>
      </c>
      <c r="H22" s="24"/>
      <c r="I22" s="17">
        <f t="shared" si="2"/>
        <v>0.50628777625543286</v>
      </c>
      <c r="J22" s="13" t="str">
        <f t="shared" si="7"/>
        <v>OK</v>
      </c>
      <c r="AO22" s="5"/>
      <c r="AP22" s="1"/>
      <c r="AQ22" s="1"/>
    </row>
    <row r="23" spans="1:43" x14ac:dyDescent="0.2">
      <c r="A23" s="26">
        <v>9.5</v>
      </c>
      <c r="B23" s="15">
        <f t="shared" si="3"/>
        <v>2.2807017543859647E-2</v>
      </c>
      <c r="C23" s="10">
        <f t="shared" si="4"/>
        <v>5.0000000000000001E-3</v>
      </c>
      <c r="D23" s="15">
        <f t="shared" si="5"/>
        <v>2.7807017543859648E-2</v>
      </c>
      <c r="E23" s="16">
        <f t="shared" si="0"/>
        <v>9.8958333333333329E-2</v>
      </c>
      <c r="F23" s="25">
        <f t="shared" si="1"/>
        <v>0.26864764268321983</v>
      </c>
      <c r="G23" s="24" t="str">
        <f t="shared" si="6"/>
        <v>OK</v>
      </c>
      <c r="H23" s="24"/>
      <c r="I23" s="17">
        <f t="shared" si="2"/>
        <v>0.49291367289290278</v>
      </c>
      <c r="J23" s="13" t="str">
        <f t="shared" si="7"/>
        <v>OK</v>
      </c>
      <c r="AO23" s="5"/>
      <c r="AP23" s="1"/>
      <c r="AQ23" s="1"/>
    </row>
    <row r="24" spans="1:43" x14ac:dyDescent="0.2">
      <c r="A24" s="26">
        <v>10</v>
      </c>
      <c r="B24" s="15">
        <f t="shared" si="3"/>
        <v>2.1666666666666664E-2</v>
      </c>
      <c r="C24" s="10">
        <f t="shared" si="4"/>
        <v>5.0000000000000001E-3</v>
      </c>
      <c r="D24" s="15">
        <f t="shared" si="5"/>
        <v>2.6666666666666665E-2</v>
      </c>
      <c r="E24" s="16">
        <f t="shared" si="0"/>
        <v>0.10416666666666666</v>
      </c>
      <c r="F24" s="25">
        <f t="shared" si="1"/>
        <v>0.26096297646854227</v>
      </c>
      <c r="G24" s="24" t="str">
        <f t="shared" si="6"/>
        <v>OK</v>
      </c>
      <c r="H24" s="24"/>
      <c r="I24" s="17">
        <f t="shared" si="2"/>
        <v>0.48062499560617539</v>
      </c>
      <c r="J24" s="13" t="str">
        <f t="shared" si="7"/>
        <v>OK</v>
      </c>
      <c r="AO24" s="5"/>
      <c r="AP24" s="1"/>
      <c r="AQ24" s="1"/>
    </row>
    <row r="25" spans="1:43" x14ac:dyDescent="0.2">
      <c r="A25" s="26">
        <v>10.5</v>
      </c>
      <c r="B25" s="15">
        <f t="shared" si="3"/>
        <v>2.0634920634920634E-2</v>
      </c>
      <c r="C25" s="10">
        <f t="shared" si="4"/>
        <v>5.0000000000000001E-3</v>
      </c>
      <c r="D25" s="15">
        <f t="shared" si="5"/>
        <v>2.5634920634920635E-2</v>
      </c>
      <c r="E25" s="16">
        <f t="shared" si="0"/>
        <v>0.109375</v>
      </c>
      <c r="F25" s="25">
        <f t="shared" si="1"/>
        <v>0.25388917665990801</v>
      </c>
      <c r="G25" s="24" t="str">
        <f t="shared" si="6"/>
        <v>OK</v>
      </c>
      <c r="H25" s="24"/>
      <c r="I25" s="17">
        <f t="shared" si="2"/>
        <v>0.46928817698526348</v>
      </c>
      <c r="J25" s="13" t="str">
        <f t="shared" si="7"/>
        <v>OK</v>
      </c>
      <c r="AO25" s="5"/>
      <c r="AP25" s="1"/>
      <c r="AQ25" s="1"/>
    </row>
    <row r="26" spans="1:43" x14ac:dyDescent="0.2">
      <c r="A26" s="26">
        <v>11</v>
      </c>
      <c r="B26" s="15">
        <f t="shared" si="3"/>
        <v>1.9696969696969695E-2</v>
      </c>
      <c r="C26" s="10">
        <f t="shared" si="4"/>
        <v>5.0000000000000001E-3</v>
      </c>
      <c r="D26" s="15">
        <f t="shared" si="5"/>
        <v>2.4696969696969696E-2</v>
      </c>
      <c r="E26" s="16">
        <f t="shared" si="0"/>
        <v>0.11458333333333333</v>
      </c>
      <c r="F26" s="25">
        <f t="shared" si="1"/>
        <v>0.24735355945281015</v>
      </c>
      <c r="G26" s="24" t="str">
        <f t="shared" si="6"/>
        <v>OK</v>
      </c>
      <c r="H26" s="24"/>
      <c r="I26" s="17">
        <f t="shared" si="2"/>
        <v>0.45879134488910106</v>
      </c>
      <c r="J26" s="13" t="str">
        <f t="shared" si="7"/>
        <v>OK</v>
      </c>
      <c r="AO26" s="5"/>
      <c r="AP26" s="1"/>
      <c r="AQ26" s="1"/>
    </row>
    <row r="27" spans="1:43" x14ac:dyDescent="0.2">
      <c r="A27" s="26">
        <v>11.5</v>
      </c>
      <c r="B27" s="15">
        <f t="shared" si="3"/>
        <v>1.8840579710144925E-2</v>
      </c>
      <c r="C27" s="10">
        <f t="shared" si="4"/>
        <v>5.0000000000000001E-3</v>
      </c>
      <c r="D27" s="15">
        <f t="shared" si="5"/>
        <v>2.3840579710144926E-2</v>
      </c>
      <c r="E27" s="16">
        <f t="shared" si="0"/>
        <v>0.11979166666666666</v>
      </c>
      <c r="F27" s="25">
        <f t="shared" si="1"/>
        <v>0.24129480443984336</v>
      </c>
      <c r="G27" s="24" t="str">
        <f t="shared" si="6"/>
        <v>OK</v>
      </c>
      <c r="H27" s="24"/>
      <c r="I27" s="17">
        <f t="shared" si="2"/>
        <v>0.44904000855518011</v>
      </c>
      <c r="J27" s="13" t="str">
        <f t="shared" si="7"/>
        <v>OK</v>
      </c>
      <c r="AO27" s="5"/>
      <c r="AP27" s="1"/>
      <c r="AQ27" s="1"/>
    </row>
    <row r="28" spans="1:43" x14ac:dyDescent="0.2">
      <c r="A28" s="26">
        <v>12</v>
      </c>
      <c r="B28" s="15">
        <f t="shared" si="3"/>
        <v>1.8055555555555554E-2</v>
      </c>
      <c r="C28" s="10">
        <f t="shared" si="4"/>
        <v>5.0000000000000001E-3</v>
      </c>
      <c r="D28" s="15">
        <f t="shared" si="5"/>
        <v>2.3055555555555555E-2</v>
      </c>
      <c r="E28" s="16">
        <f t="shared" si="0"/>
        <v>0.125</v>
      </c>
      <c r="F28" s="25">
        <f t="shared" si="1"/>
        <v>0.23566078221121389</v>
      </c>
      <c r="G28" s="24" t="str">
        <f t="shared" si="6"/>
        <v>OK</v>
      </c>
      <c r="H28" s="24"/>
      <c r="I28" s="17">
        <f t="shared" si="2"/>
        <v>0.43995374718382568</v>
      </c>
      <c r="J28" s="13" t="str">
        <f t="shared" si="7"/>
        <v>OK</v>
      </c>
      <c r="AO28" s="5"/>
      <c r="AP28" s="1"/>
      <c r="AQ28" s="1"/>
    </row>
    <row r="29" spans="1:43" x14ac:dyDescent="0.2">
      <c r="A29" s="26">
        <v>12.5</v>
      </c>
      <c r="B29" s="15">
        <f t="shared" si="3"/>
        <v>1.7333333333333333E-2</v>
      </c>
      <c r="C29" s="10">
        <f t="shared" si="4"/>
        <v>5.0000000000000001E-3</v>
      </c>
      <c r="D29" s="15">
        <f t="shared" si="5"/>
        <v>2.2333333333333334E-2</v>
      </c>
      <c r="E29" s="16">
        <f t="shared" si="0"/>
        <v>0.13020833333333331</v>
      </c>
      <c r="F29" s="25">
        <f t="shared" si="1"/>
        <v>0.23040686747000122</v>
      </c>
      <c r="G29" s="24" t="str">
        <f t="shared" si="6"/>
        <v>OK</v>
      </c>
      <c r="H29" s="24"/>
      <c r="I29" s="17">
        <f t="shared" si="2"/>
        <v>0.43146363704265345</v>
      </c>
      <c r="J29" s="13" t="str">
        <f t="shared" si="7"/>
        <v>OK</v>
      </c>
      <c r="AO29" s="5"/>
      <c r="AP29" s="1"/>
      <c r="AQ29" s="1"/>
    </row>
    <row r="30" spans="1:43" s="5" customFormat="1" x14ac:dyDescent="0.2">
      <c r="A30" s="26">
        <v>13</v>
      </c>
      <c r="B30" s="15">
        <f t="shared" si="3"/>
        <v>1.6666666666666666E-2</v>
      </c>
      <c r="C30" s="10">
        <f t="shared" si="4"/>
        <v>5.0000000000000001E-3</v>
      </c>
      <c r="D30" s="15">
        <f t="shared" si="5"/>
        <v>2.1666666666666667E-2</v>
      </c>
      <c r="E30" s="16">
        <f t="shared" si="0"/>
        <v>0.13541666666666666</v>
      </c>
      <c r="F30" s="25">
        <f t="shared" si="1"/>
        <v>0.22549461460998771</v>
      </c>
      <c r="G30" s="24" t="str">
        <f t="shared" si="6"/>
        <v>OK</v>
      </c>
      <c r="H30" s="24"/>
      <c r="I30" s="17">
        <f t="shared" si="2"/>
        <v>0.42351023017576955</v>
      </c>
      <c r="J30" s="13" t="str">
        <f t="shared" si="7"/>
        <v>OK</v>
      </c>
    </row>
    <row r="31" spans="1:43" x14ac:dyDescent="0.2">
      <c r="A31" s="26">
        <v>13.5</v>
      </c>
      <c r="B31" s="15">
        <f t="shared" si="3"/>
        <v>1.604938271604938E-2</v>
      </c>
      <c r="C31" s="10">
        <f t="shared" si="4"/>
        <v>5.0000000000000001E-3</v>
      </c>
      <c r="D31" s="15">
        <f t="shared" si="5"/>
        <v>2.1049382716049381E-2</v>
      </c>
      <c r="E31" s="16">
        <f t="shared" si="0"/>
        <v>0.140625</v>
      </c>
      <c r="F31" s="25">
        <f t="shared" si="1"/>
        <v>0.2208907073109716</v>
      </c>
      <c r="G31" s="24" t="str">
        <f t="shared" si="6"/>
        <v>OK</v>
      </c>
      <c r="H31" s="24"/>
      <c r="I31" s="17">
        <f t="shared" si="2"/>
        <v>0.41604195031858615</v>
      </c>
      <c r="J31" s="13" t="str">
        <f t="shared" si="7"/>
        <v>OK</v>
      </c>
      <c r="AO31" s="5"/>
      <c r="AP31" s="1"/>
      <c r="AQ31" s="1"/>
    </row>
    <row r="32" spans="1:43" x14ac:dyDescent="0.2">
      <c r="A32" s="26">
        <v>14</v>
      </c>
      <c r="B32" s="15">
        <f t="shared" si="3"/>
        <v>1.5476190476190475E-2</v>
      </c>
      <c r="C32" s="10">
        <f t="shared" si="4"/>
        <v>5.0000000000000001E-3</v>
      </c>
      <c r="D32" s="15">
        <f t="shared" si="5"/>
        <v>2.0476190476190474E-2</v>
      </c>
      <c r="E32" s="16">
        <f t="shared" si="0"/>
        <v>0.14583333333333331</v>
      </c>
      <c r="F32" s="25">
        <f t="shared" si="1"/>
        <v>0.2165661176867118</v>
      </c>
      <c r="G32" s="24" t="str">
        <f t="shared" si="6"/>
        <v>OK</v>
      </c>
      <c r="H32" s="24"/>
      <c r="I32" s="17">
        <f t="shared" si="2"/>
        <v>0.40901380802093984</v>
      </c>
      <c r="J32" s="13" t="str">
        <f t="shared" si="7"/>
        <v>OK</v>
      </c>
      <c r="AO32" s="5"/>
      <c r="AP32" s="1"/>
      <c r="AQ32" s="1"/>
    </row>
    <row r="33" spans="1:43" x14ac:dyDescent="0.2">
      <c r="A33" s="26">
        <v>14.5</v>
      </c>
      <c r="B33" s="15">
        <f t="shared" si="3"/>
        <v>1.4942528735632182E-2</v>
      </c>
      <c r="C33" s="10">
        <f t="shared" si="4"/>
        <v>5.0000000000000001E-3</v>
      </c>
      <c r="D33" s="15">
        <f t="shared" si="5"/>
        <v>1.9942528735632181E-2</v>
      </c>
      <c r="E33" s="16">
        <f t="shared" si="0"/>
        <v>0.15104166666666666</v>
      </c>
      <c r="F33" s="25">
        <f t="shared" si="1"/>
        <v>0.21249542739291319</v>
      </c>
      <c r="G33" s="24" t="str">
        <f t="shared" si="6"/>
        <v>OK</v>
      </c>
      <c r="H33" s="24"/>
      <c r="I33" s="17">
        <f t="shared" si="2"/>
        <v>0.40238636260154031</v>
      </c>
      <c r="J33" s="13" t="str">
        <f t="shared" si="7"/>
        <v>OK</v>
      </c>
      <c r="AO33" s="5"/>
      <c r="AP33" s="1"/>
      <c r="AQ33" s="1"/>
    </row>
    <row r="34" spans="1:43" x14ac:dyDescent="0.2">
      <c r="A34" s="26">
        <v>15</v>
      </c>
      <c r="B34" s="15">
        <f t="shared" si="3"/>
        <v>1.4444444444444444E-2</v>
      </c>
      <c r="C34" s="10">
        <f t="shared" si="4"/>
        <v>5.0000000000000001E-3</v>
      </c>
      <c r="D34" s="15">
        <f t="shared" si="5"/>
        <v>1.9444444444444445E-2</v>
      </c>
      <c r="E34" s="16">
        <f t="shared" si="0"/>
        <v>0.15625</v>
      </c>
      <c r="F34" s="25">
        <f t="shared" si="1"/>
        <v>0.20865627514163426</v>
      </c>
      <c r="G34" s="24" t="str">
        <f t="shared" si="6"/>
        <v>OK</v>
      </c>
      <c r="H34" s="24"/>
      <c r="I34" s="17">
        <f t="shared" si="2"/>
        <v>0.39612487684381298</v>
      </c>
      <c r="J34" s="13" t="str">
        <f t="shared" si="7"/>
        <v>OK</v>
      </c>
      <c r="AO34" s="5"/>
      <c r="AP34" s="1"/>
      <c r="AQ34" s="1"/>
    </row>
    <row r="35" spans="1:43" x14ac:dyDescent="0.2">
      <c r="A35" s="26">
        <v>15.5</v>
      </c>
      <c r="B35" s="15">
        <f t="shared" si="3"/>
        <v>1.3978494623655913E-2</v>
      </c>
      <c r="C35" s="10">
        <f t="shared" si="4"/>
        <v>5.0000000000000001E-3</v>
      </c>
      <c r="D35" s="15">
        <f t="shared" si="5"/>
        <v>1.8978494623655914E-2</v>
      </c>
      <c r="E35" s="16">
        <f t="shared" si="0"/>
        <v>0.16145833333333331</v>
      </c>
      <c r="F35" s="25">
        <f t="shared" si="1"/>
        <v>0.20502890377063299</v>
      </c>
      <c r="G35" s="24" t="str">
        <f t="shared" si="6"/>
        <v>OK</v>
      </c>
      <c r="H35" s="24"/>
      <c r="I35" s="17">
        <f t="shared" si="2"/>
        <v>0.39019862356602913</v>
      </c>
      <c r="J35" s="13" t="str">
        <f t="shared" si="7"/>
        <v>OK</v>
      </c>
      <c r="AO35" s="5"/>
      <c r="AP35" s="1"/>
      <c r="AQ35" s="1"/>
    </row>
    <row r="36" spans="1:43" x14ac:dyDescent="0.2">
      <c r="A36" s="26">
        <v>16</v>
      </c>
      <c r="B36" s="15">
        <f t="shared" si="3"/>
        <v>1.3541666666666665E-2</v>
      </c>
      <c r="C36" s="10">
        <f t="shared" si="4"/>
        <v>5.0000000000000001E-3</v>
      </c>
      <c r="D36" s="15">
        <f t="shared" si="5"/>
        <v>1.8541666666666665E-2</v>
      </c>
      <c r="E36" s="16">
        <f t="shared" si="0"/>
        <v>0.16666666666666666</v>
      </c>
      <c r="F36" s="25">
        <f t="shared" si="1"/>
        <v>0.20159578638214237</v>
      </c>
      <c r="G36" s="24" t="str">
        <f t="shared" si="6"/>
        <v>OK</v>
      </c>
      <c r="H36" s="24"/>
      <c r="I36" s="17">
        <f t="shared" si="2"/>
        <v>0.38458031287488331</v>
      </c>
      <c r="J36" s="13" t="str">
        <f t="shared" si="7"/>
        <v>OK</v>
      </c>
      <c r="AO36" s="5"/>
      <c r="AP36" s="1"/>
      <c r="AQ36" s="1"/>
    </row>
    <row r="37" spans="1:43" x14ac:dyDescent="0.2">
      <c r="A37" s="26">
        <v>16.5</v>
      </c>
      <c r="B37" s="15">
        <f t="shared" si="3"/>
        <v>1.3131313131313131E-2</v>
      </c>
      <c r="C37" s="10">
        <f t="shared" si="4"/>
        <v>5.0000000000000001E-3</v>
      </c>
      <c r="D37" s="15">
        <f t="shared" si="5"/>
        <v>1.813131313131313E-2</v>
      </c>
      <c r="E37" s="16">
        <f t="shared" si="0"/>
        <v>0.171875</v>
      </c>
      <c r="F37" s="25">
        <f t="shared" si="1"/>
        <v>0.19834131577458589</v>
      </c>
      <c r="G37" s="24" t="str">
        <f t="shared" si="6"/>
        <v>OK</v>
      </c>
      <c r="H37" s="24"/>
      <c r="I37" s="17">
        <f t="shared" si="2"/>
        <v>0.37924561607178742</v>
      </c>
      <c r="J37" s="13" t="str">
        <f t="shared" si="7"/>
        <v>OK</v>
      </c>
      <c r="AO37" s="5"/>
      <c r="AP37" s="1"/>
      <c r="AQ37" s="1"/>
    </row>
    <row r="38" spans="1:43" x14ac:dyDescent="0.2">
      <c r="A38" s="28">
        <v>17</v>
      </c>
      <c r="B38" s="15">
        <f t="shared" si="3"/>
        <v>1.2745098039215684E-2</v>
      </c>
      <c r="C38" s="10">
        <f t="shared" si="4"/>
        <v>5.0000000000000001E-3</v>
      </c>
      <c r="D38" s="15">
        <f t="shared" si="5"/>
        <v>1.7745098039215684E-2</v>
      </c>
      <c r="E38" s="16">
        <f t="shared" si="0"/>
        <v>0.17708333333333331</v>
      </c>
      <c r="F38" s="25">
        <f t="shared" si="1"/>
        <v>0.19525154491029814</v>
      </c>
      <c r="G38" s="24" t="str">
        <f t="shared" si="6"/>
        <v>OK</v>
      </c>
      <c r="H38" s="24"/>
      <c r="I38" s="17">
        <f t="shared" si="2"/>
        <v>0.37417276753449491</v>
      </c>
      <c r="J38" s="13" t="str">
        <f t="shared" si="7"/>
        <v>OK</v>
      </c>
      <c r="AO38" s="5"/>
      <c r="AP38" s="1"/>
      <c r="AQ38" s="1"/>
    </row>
    <row r="39" spans="1:43" x14ac:dyDescent="0.2">
      <c r="A39" s="26">
        <v>17.5</v>
      </c>
      <c r="B39" s="15">
        <f t="shared" si="3"/>
        <v>1.238095238095238E-2</v>
      </c>
      <c r="C39" s="10">
        <f t="shared" si="4"/>
        <v>5.0000000000000001E-3</v>
      </c>
      <c r="D39" s="15">
        <f t="shared" si="5"/>
        <v>1.7380952380952379E-2</v>
      </c>
      <c r="E39" s="16">
        <f t="shared" si="0"/>
        <v>0.18229166666666666</v>
      </c>
      <c r="F39" s="25">
        <f t="shared" si="1"/>
        <v>0.19231396881837018</v>
      </c>
      <c r="G39" s="24" t="str">
        <f t="shared" si="6"/>
        <v>OK</v>
      </c>
      <c r="H39" s="24"/>
      <c r="I39" s="17">
        <f t="shared" si="2"/>
        <v>0.36934222993796795</v>
      </c>
      <c r="J39" s="13" t="str">
        <f t="shared" si="7"/>
        <v>OK</v>
      </c>
      <c r="AO39" s="5"/>
      <c r="AP39" s="1"/>
      <c r="AQ39" s="1"/>
    </row>
    <row r="40" spans="1:43" ht="51" x14ac:dyDescent="0.2">
      <c r="A40" s="26">
        <v>18.5</v>
      </c>
      <c r="B40" s="15">
        <f t="shared" si="3"/>
        <v>1.171171171171171E-2</v>
      </c>
      <c r="C40" s="10">
        <f t="shared" si="4"/>
        <v>5.0000000000000001E-3</v>
      </c>
      <c r="D40" s="15">
        <f t="shared" ref="D40:D94" si="8">C40+B40</f>
        <v>1.6711711711711711E-2</v>
      </c>
      <c r="E40" s="16">
        <f t="shared" ref="E40:E94" si="9">A40*$K$2</f>
        <v>0.19270833333333331</v>
      </c>
      <c r="F40" s="25">
        <f t="shared" si="1"/>
        <v>0.18685151379147238</v>
      </c>
      <c r="G40" s="24" t="str">
        <f t="shared" si="6"/>
        <v>Réduire la distance d’écoulement et/ou le débit d’exhaure maximal admissible</v>
      </c>
      <c r="H40" s="24"/>
      <c r="I40" s="17">
        <f t="shared" si="2"/>
        <v>0.36033942435735022</v>
      </c>
      <c r="J40" s="13" t="str">
        <f t="shared" si="7"/>
        <v>OK</v>
      </c>
      <c r="AO40" s="5"/>
      <c r="AP40" s="1"/>
      <c r="AQ40" s="1"/>
    </row>
    <row r="41" spans="1:43" ht="51" x14ac:dyDescent="0.2">
      <c r="A41" s="26">
        <v>19.5</v>
      </c>
      <c r="B41" s="15">
        <f t="shared" si="3"/>
        <v>1.111111111111111E-2</v>
      </c>
      <c r="C41" s="10">
        <f t="shared" si="4"/>
        <v>5.0000000000000001E-3</v>
      </c>
      <c r="D41" s="15">
        <f t="shared" si="8"/>
        <v>1.6111111111111111E-2</v>
      </c>
      <c r="E41" s="16">
        <f t="shared" si="9"/>
        <v>0.203125</v>
      </c>
      <c r="F41" s="25">
        <f t="shared" si="1"/>
        <v>0.18187640927935186</v>
      </c>
      <c r="G41" s="24" t="str">
        <f t="shared" si="6"/>
        <v>Réduire la distance d’écoulement et/ou le débit d’exhaure maximal admissible</v>
      </c>
      <c r="H41" s="24"/>
      <c r="I41" s="17">
        <f t="shared" si="2"/>
        <v>0.3521157200357331</v>
      </c>
      <c r="J41" s="13" t="str">
        <f t="shared" si="7"/>
        <v>OK</v>
      </c>
      <c r="AO41" s="5"/>
      <c r="AP41" s="1"/>
      <c r="AQ41" s="1"/>
    </row>
    <row r="42" spans="1:43" ht="51" x14ac:dyDescent="0.2">
      <c r="A42" s="26">
        <v>20.5</v>
      </c>
      <c r="B42" s="15">
        <f t="shared" si="3"/>
        <v>1.056910569105691E-2</v>
      </c>
      <c r="C42" s="10">
        <f t="shared" si="4"/>
        <v>5.0000000000000001E-3</v>
      </c>
      <c r="D42" s="15">
        <f t="shared" si="8"/>
        <v>1.5569105691056909E-2</v>
      </c>
      <c r="E42" s="16">
        <f t="shared" si="9"/>
        <v>0.21354166666666666</v>
      </c>
      <c r="F42" s="25">
        <f t="shared" si="1"/>
        <v>0.17732490214315888</v>
      </c>
      <c r="G42" s="24" t="str">
        <f t="shared" si="6"/>
        <v>Réduire la distance d’écoulement et/ou le débit d’exhaure maximal admissible</v>
      </c>
      <c r="H42" s="24"/>
      <c r="I42" s="17">
        <f t="shared" si="2"/>
        <v>0.34457101566134057</v>
      </c>
      <c r="J42" s="13" t="str">
        <f t="shared" si="7"/>
        <v>OK</v>
      </c>
      <c r="AO42" s="5"/>
      <c r="AP42" s="1"/>
      <c r="AQ42" s="1"/>
    </row>
    <row r="43" spans="1:43" ht="51" x14ac:dyDescent="0.2">
      <c r="A43" s="26">
        <v>21.5</v>
      </c>
      <c r="B43" s="15">
        <f t="shared" si="3"/>
        <v>1.0077519379844961E-2</v>
      </c>
      <c r="C43" s="10">
        <f t="shared" si="4"/>
        <v>5.0000000000000001E-3</v>
      </c>
      <c r="D43" s="15">
        <f t="shared" si="8"/>
        <v>1.5077519379844962E-2</v>
      </c>
      <c r="E43" s="16">
        <f t="shared" si="9"/>
        <v>0.22395833333333331</v>
      </c>
      <c r="F43" s="25">
        <f t="shared" si="1"/>
        <v>0.17314405891803755</v>
      </c>
      <c r="G43" s="24" t="str">
        <f t="shared" si="6"/>
        <v>Réduire la distance d’écoulement et/ou le débit d’exhaure maximal admissible</v>
      </c>
      <c r="H43" s="24"/>
      <c r="I43" s="17">
        <f t="shared" si="2"/>
        <v>0.33762201471354925</v>
      </c>
      <c r="J43" s="13" t="str">
        <f t="shared" si="7"/>
        <v>OK</v>
      </c>
      <c r="AO43" s="5"/>
      <c r="AP43" s="1"/>
      <c r="AQ43" s="1"/>
    </row>
    <row r="44" spans="1:43" ht="51" x14ac:dyDescent="0.2">
      <c r="A44" s="26">
        <v>22.5</v>
      </c>
      <c r="B44" s="15">
        <f t="shared" si="3"/>
        <v>9.6296296296296286E-3</v>
      </c>
      <c r="C44" s="10">
        <f t="shared" si="4"/>
        <v>5.0000000000000001E-3</v>
      </c>
      <c r="D44" s="15">
        <f t="shared" si="8"/>
        <v>1.4629629629629628E-2</v>
      </c>
      <c r="E44" s="16">
        <f t="shared" si="9"/>
        <v>0.234375</v>
      </c>
      <c r="F44" s="25">
        <f t="shared" si="1"/>
        <v>0.16928953888210072</v>
      </c>
      <c r="G44" s="24" t="str">
        <f t="shared" si="6"/>
        <v>Réduire la distance d’écoulement et/ou le débit d’exhaure maximal admissible</v>
      </c>
      <c r="H44" s="24"/>
      <c r="I44" s="17">
        <f t="shared" si="2"/>
        <v>0.33119879009201725</v>
      </c>
      <c r="J44" s="13" t="str">
        <f t="shared" si="7"/>
        <v>OK</v>
      </c>
      <c r="AO44" s="5"/>
      <c r="AP44" s="1"/>
      <c r="AQ44" s="1"/>
    </row>
    <row r="45" spans="1:43" ht="51" x14ac:dyDescent="0.2">
      <c r="A45" s="26">
        <v>23.5</v>
      </c>
      <c r="B45" s="15">
        <f t="shared" si="3"/>
        <v>9.2198581560283682E-3</v>
      </c>
      <c r="C45" s="10">
        <f t="shared" si="4"/>
        <v>5.0000000000000001E-3</v>
      </c>
      <c r="D45" s="15">
        <f t="shared" si="8"/>
        <v>1.4219858156028369E-2</v>
      </c>
      <c r="E45" s="16">
        <f t="shared" si="9"/>
        <v>0.24479166666666666</v>
      </c>
      <c r="F45" s="25">
        <f t="shared" si="1"/>
        <v>0.16572389990079742</v>
      </c>
      <c r="G45" s="24" t="str">
        <f t="shared" si="6"/>
        <v>Réduire la distance d’écoulement et/ou le débit d’exhaure maximal admissible</v>
      </c>
      <c r="H45" s="24"/>
      <c r="I45" s="17">
        <f t="shared" si="2"/>
        <v>0.32524216699528513</v>
      </c>
      <c r="J45" s="13" t="str">
        <f t="shared" si="7"/>
        <v>OK</v>
      </c>
      <c r="AO45" s="5"/>
      <c r="AP45" s="1"/>
      <c r="AQ45" s="1"/>
    </row>
    <row r="46" spans="1:43" ht="51" x14ac:dyDescent="0.2">
      <c r="A46" s="26">
        <v>24.5</v>
      </c>
      <c r="B46" s="15">
        <f t="shared" si="3"/>
        <v>8.8435374149659855E-3</v>
      </c>
      <c r="C46" s="10">
        <f t="shared" si="4"/>
        <v>5.0000000000000001E-3</v>
      </c>
      <c r="D46" s="15">
        <f t="shared" si="8"/>
        <v>1.3843537414965985E-2</v>
      </c>
      <c r="E46" s="16">
        <f t="shared" si="9"/>
        <v>0.25520833333333331</v>
      </c>
      <c r="F46" s="25">
        <f t="shared" si="1"/>
        <v>0.16241529311680158</v>
      </c>
      <c r="G46" s="24" t="str">
        <f t="shared" si="6"/>
        <v>Réduire la distance d’écoulement et/ou le débit d’exhaure maximal admissible</v>
      </c>
      <c r="H46" s="24"/>
      <c r="I46" s="17">
        <f t="shared" si="2"/>
        <v>0.31970170366445655</v>
      </c>
      <c r="J46" s="13" t="str">
        <f t="shared" si="7"/>
        <v>OK</v>
      </c>
      <c r="AO46" s="5"/>
      <c r="AP46" s="1"/>
      <c r="AQ46" s="1"/>
    </row>
    <row r="47" spans="1:43" ht="51" x14ac:dyDescent="0.2">
      <c r="A47" s="26">
        <v>25.5</v>
      </c>
      <c r="B47" s="15">
        <f t="shared" si="3"/>
        <v>8.4967320261437902E-3</v>
      </c>
      <c r="C47" s="10">
        <f t="shared" si="4"/>
        <v>5.0000000000000001E-3</v>
      </c>
      <c r="D47" s="15">
        <f t="shared" si="8"/>
        <v>1.3496732026143789E-2</v>
      </c>
      <c r="E47" s="16">
        <f t="shared" si="9"/>
        <v>0.265625</v>
      </c>
      <c r="F47" s="25">
        <f t="shared" si="1"/>
        <v>0.15933644555607782</v>
      </c>
      <c r="G47" s="24" t="str">
        <f t="shared" si="6"/>
        <v>Réduire la distance d’écoulement et/ou le débit d’exhaure maximal admissible</v>
      </c>
      <c r="H47" s="24"/>
      <c r="I47" s="17">
        <f t="shared" si="2"/>
        <v>0.31453411530848274</v>
      </c>
      <c r="J47" s="13" t="str">
        <f t="shared" si="7"/>
        <v>OK</v>
      </c>
      <c r="AO47" s="5"/>
      <c r="AP47" s="1"/>
      <c r="AQ47" s="1"/>
    </row>
    <row r="48" spans="1:43" ht="51" x14ac:dyDescent="0.2">
      <c r="A48" s="26">
        <v>26.5</v>
      </c>
      <c r="B48" s="15">
        <f t="shared" si="3"/>
        <v>8.1761006289308175E-3</v>
      </c>
      <c r="C48" s="10">
        <f t="shared" si="4"/>
        <v>5.0000000000000001E-3</v>
      </c>
      <c r="D48" s="15">
        <f t="shared" si="8"/>
        <v>1.3176100628930817E-2</v>
      </c>
      <c r="E48" s="16">
        <f t="shared" si="9"/>
        <v>0.27604166666666663</v>
      </c>
      <c r="F48" s="25">
        <f t="shared" si="1"/>
        <v>0.15646385873403709</v>
      </c>
      <c r="G48" s="24" t="str">
        <f t="shared" si="6"/>
        <v>Réduire la distance d’écoulement et/ou le débit d’exhaure maximal admissible</v>
      </c>
      <c r="H48" s="24"/>
      <c r="I48" s="17">
        <f t="shared" si="2"/>
        <v>0.30970203089108123</v>
      </c>
      <c r="J48" s="13" t="str">
        <f t="shared" si="7"/>
        <v>OK</v>
      </c>
      <c r="AO48" s="5"/>
      <c r="AP48" s="1"/>
      <c r="AQ48" s="1"/>
    </row>
    <row r="49" spans="1:43" ht="51" x14ac:dyDescent="0.2">
      <c r="A49" s="26">
        <v>27.5</v>
      </c>
      <c r="B49" s="15">
        <f t="shared" si="3"/>
        <v>7.8787878787878775E-3</v>
      </c>
      <c r="C49" s="10">
        <f t="shared" si="4"/>
        <v>5.0000000000000001E-3</v>
      </c>
      <c r="D49" s="15">
        <f t="shared" si="8"/>
        <v>1.2878787878787878E-2</v>
      </c>
      <c r="E49" s="16">
        <f t="shared" si="9"/>
        <v>0.28645833333333331</v>
      </c>
      <c r="F49" s="25">
        <f t="shared" si="1"/>
        <v>0.15377717126603244</v>
      </c>
      <c r="G49" s="24" t="str">
        <f t="shared" si="6"/>
        <v>Réduire la distance d’écoulement et/ou le débit d’exhaure maximal admissible</v>
      </c>
      <c r="H49" s="24"/>
      <c r="I49" s="17">
        <f t="shared" si="2"/>
        <v>0.30517300294262156</v>
      </c>
      <c r="J49" s="13" t="str">
        <f t="shared" si="7"/>
        <v>OK</v>
      </c>
      <c r="AO49" s="5"/>
      <c r="AP49" s="1"/>
      <c r="AQ49" s="1"/>
    </row>
    <row r="50" spans="1:43" ht="51" x14ac:dyDescent="0.2">
      <c r="A50" s="26">
        <v>28.5</v>
      </c>
      <c r="B50" s="15">
        <f t="shared" si="3"/>
        <v>7.6023391812865488E-3</v>
      </c>
      <c r="C50" s="10">
        <f t="shared" si="4"/>
        <v>5.0000000000000001E-3</v>
      </c>
      <c r="D50" s="15">
        <f t="shared" si="8"/>
        <v>1.2602339181286549E-2</v>
      </c>
      <c r="E50" s="16">
        <f t="shared" si="9"/>
        <v>0.296875</v>
      </c>
      <c r="F50" s="25">
        <f t="shared" si="1"/>
        <v>0.15125864738337932</v>
      </c>
      <c r="G50" s="24" t="str">
        <f t="shared" si="6"/>
        <v>Réduire la distance d’écoulement et/ou le débit d’exhaure maximal admissible</v>
      </c>
      <c r="H50" s="24"/>
      <c r="I50" s="17">
        <f t="shared" si="2"/>
        <v>0.30091871184292868</v>
      </c>
      <c r="J50" s="13" t="str">
        <f t="shared" si="7"/>
        <v>OK</v>
      </c>
      <c r="AO50" s="5"/>
      <c r="AP50" s="1"/>
      <c r="AQ50" s="1"/>
    </row>
    <row r="51" spans="1:43" ht="51" x14ac:dyDescent="0.2">
      <c r="A51" s="26">
        <v>29.5</v>
      </c>
      <c r="B51" s="15">
        <f t="shared" si="3"/>
        <v>7.3446327683615812E-3</v>
      </c>
      <c r="C51" s="10">
        <f t="shared" si="4"/>
        <v>5.0000000000000001E-3</v>
      </c>
      <c r="D51" s="15">
        <f t="shared" si="8"/>
        <v>1.234463276836158E-2</v>
      </c>
      <c r="E51" s="16">
        <f t="shared" si="9"/>
        <v>0.30729166666666663</v>
      </c>
      <c r="F51" s="25">
        <f t="shared" si="1"/>
        <v>0.14889276309373853</v>
      </c>
      <c r="G51" s="24" t="str">
        <f t="shared" si="6"/>
        <v>Réduire la distance d’écoulement et/ou le débit d’exhaure maximal admissible</v>
      </c>
      <c r="H51" s="24"/>
      <c r="I51" s="17">
        <f t="shared" si="2"/>
        <v>0.29691432109889226</v>
      </c>
      <c r="J51" s="13" t="str">
        <f t="shared" si="7"/>
        <v>Réduire la distance d’écoulement et/ou le débit d’exhaure maximal admissible</v>
      </c>
      <c r="AO51" s="5"/>
      <c r="AP51" s="1"/>
      <c r="AQ51" s="1"/>
    </row>
    <row r="52" spans="1:43" ht="51" x14ac:dyDescent="0.2">
      <c r="A52" s="26">
        <v>30.5</v>
      </c>
      <c r="B52" s="15">
        <f t="shared" si="3"/>
        <v>7.1038251366120214E-3</v>
      </c>
      <c r="C52" s="10">
        <f t="shared" si="4"/>
        <v>5.0000000000000001E-3</v>
      </c>
      <c r="D52" s="15">
        <f t="shared" si="8"/>
        <v>1.2103825136612022E-2</v>
      </c>
      <c r="E52" s="16">
        <f t="shared" si="9"/>
        <v>0.31770833333333331</v>
      </c>
      <c r="F52" s="25">
        <f t="shared" si="1"/>
        <v>0.14666586878314949</v>
      </c>
      <c r="G52" s="24" t="str">
        <f t="shared" si="6"/>
        <v>Réduire la distance d’écoulement et/ou le débit d’exhaure maximal admissible</v>
      </c>
      <c r="H52" s="24"/>
      <c r="I52" s="17">
        <f t="shared" si="2"/>
        <v>0.29313795096777945</v>
      </c>
      <c r="J52" s="13" t="str">
        <f t="shared" si="7"/>
        <v>Réduire la distance d’écoulement et/ou le débit d’exhaure maximal admissible</v>
      </c>
      <c r="AO52" s="5"/>
      <c r="AP52" s="1"/>
      <c r="AQ52" s="1"/>
    </row>
    <row r="53" spans="1:43" ht="51" x14ac:dyDescent="0.2">
      <c r="A53" s="26">
        <v>31.5</v>
      </c>
      <c r="B53" s="15">
        <f t="shared" si="3"/>
        <v>6.8783068783068776E-3</v>
      </c>
      <c r="C53" s="10">
        <f t="shared" si="4"/>
        <v>5.0000000000000001E-3</v>
      </c>
      <c r="D53" s="15">
        <f t="shared" si="8"/>
        <v>1.1878306878306877E-2</v>
      </c>
      <c r="E53" s="16">
        <f t="shared" si="9"/>
        <v>0.328125</v>
      </c>
      <c r="F53" s="25">
        <f t="shared" si="1"/>
        <v>0.14456591218476478</v>
      </c>
      <c r="G53" s="24" t="str">
        <f t="shared" si="6"/>
        <v>Réduire la distance d’écoulement et/ou le débit d’exhaure maximal admissible</v>
      </c>
      <c r="H53" s="24"/>
      <c r="I53" s="17">
        <f t="shared" si="2"/>
        <v>0.28957024564905809</v>
      </c>
      <c r="J53" s="13" t="str">
        <f t="shared" si="7"/>
        <v>Réduire la distance d’écoulement et/ou le débit d’exhaure maximal admissible</v>
      </c>
      <c r="AO53" s="5"/>
      <c r="AP53" s="1"/>
      <c r="AQ53" s="1"/>
    </row>
    <row r="54" spans="1:43" ht="51" x14ac:dyDescent="0.2">
      <c r="A54" s="26">
        <v>32.5</v>
      </c>
      <c r="B54" s="15">
        <f t="shared" si="3"/>
        <v>6.6666666666666662E-3</v>
      </c>
      <c r="C54" s="10">
        <f t="shared" si="4"/>
        <v>5.0000000000000001E-3</v>
      </c>
      <c r="D54" s="15">
        <f t="shared" si="8"/>
        <v>1.1666666666666665E-2</v>
      </c>
      <c r="E54" s="16">
        <f t="shared" si="9"/>
        <v>0.33854166666666663</v>
      </c>
      <c r="F54" s="25">
        <f t="shared" si="1"/>
        <v>0.14258220940767638</v>
      </c>
      <c r="G54" s="24" t="str">
        <f t="shared" si="6"/>
        <v>Réduire la distance d’écoulement et/ou le débit d’exhaure maximal admissible</v>
      </c>
      <c r="H54" s="24"/>
      <c r="I54" s="17">
        <f t="shared" si="2"/>
        <v>0.28619401505726233</v>
      </c>
      <c r="J54" s="13" t="str">
        <f t="shared" si="7"/>
        <v>Réduire la distance d’écoulement et/ou le débit d’exhaure maximal admissible</v>
      </c>
      <c r="AO54" s="5"/>
      <c r="AP54" s="1"/>
      <c r="AQ54" s="1"/>
    </row>
    <row r="55" spans="1:43" ht="51" x14ac:dyDescent="0.2">
      <c r="A55" s="26">
        <v>33.5</v>
      </c>
      <c r="B55" s="15">
        <f t="shared" si="3"/>
        <v>6.4676616915422883E-3</v>
      </c>
      <c r="C55" s="10">
        <f t="shared" si="4"/>
        <v>5.0000000000000001E-3</v>
      </c>
      <c r="D55" s="15">
        <f t="shared" si="8"/>
        <v>1.1467661691542289E-2</v>
      </c>
      <c r="E55" s="16">
        <f t="shared" si="9"/>
        <v>0.34895833333333331</v>
      </c>
      <c r="F55" s="25">
        <f t="shared" si="1"/>
        <v>0.14070525451835161</v>
      </c>
      <c r="G55" s="24" t="str">
        <f t="shared" si="6"/>
        <v>Réduire la distance d’écoulement et/ou le débit d’exhaure maximal admissible</v>
      </c>
      <c r="H55" s="24"/>
      <c r="I55" s="17">
        <f t="shared" si="2"/>
        <v>0.28299393649261934</v>
      </c>
      <c r="J55" s="13" t="str">
        <f t="shared" si="7"/>
        <v>Réduire la distance d’écoulement et/ou le débit d’exhaure maximal admissible</v>
      </c>
      <c r="AO55" s="5"/>
      <c r="AP55" s="1"/>
      <c r="AQ55" s="1"/>
    </row>
    <row r="56" spans="1:43" ht="51" x14ac:dyDescent="0.2">
      <c r="A56" s="26">
        <v>34.5</v>
      </c>
      <c r="B56" s="15">
        <f t="shared" si="3"/>
        <v>6.2801932367149756E-3</v>
      </c>
      <c r="C56" s="10">
        <f t="shared" si="4"/>
        <v>5.0000000000000001E-3</v>
      </c>
      <c r="D56" s="15">
        <f t="shared" si="8"/>
        <v>1.1280193236714975E-2</v>
      </c>
      <c r="E56" s="16">
        <f t="shared" si="9"/>
        <v>0.359375</v>
      </c>
      <c r="F56" s="25">
        <f t="shared" si="1"/>
        <v>0.13892656026723951</v>
      </c>
      <c r="G56" s="24" t="str">
        <f t="shared" si="6"/>
        <v>Réduire la distance d’écoulement et/ou le débit d’exhaure maximal admissible</v>
      </c>
      <c r="H56" s="24"/>
      <c r="I56" s="17">
        <f t="shared" si="2"/>
        <v>0.27995630475806482</v>
      </c>
      <c r="J56" s="13" t="str">
        <f t="shared" si="7"/>
        <v>Réduire la distance d’écoulement et/ou le débit d’exhaure maximal admissible</v>
      </c>
      <c r="AO56" s="5"/>
      <c r="AP56" s="1"/>
      <c r="AQ56" s="1"/>
    </row>
    <row r="57" spans="1:43" ht="51" x14ac:dyDescent="0.2">
      <c r="A57" s="26">
        <v>35.5</v>
      </c>
      <c r="B57" s="15">
        <f t="shared" si="3"/>
        <v>6.1032863849765249E-3</v>
      </c>
      <c r="C57" s="10">
        <f t="shared" si="4"/>
        <v>5.0000000000000001E-3</v>
      </c>
      <c r="D57" s="15">
        <f t="shared" si="8"/>
        <v>1.1103286384976525E-2</v>
      </c>
      <c r="E57" s="16">
        <f t="shared" si="9"/>
        <v>0.36979166666666663</v>
      </c>
      <c r="F57" s="25">
        <f t="shared" si="1"/>
        <v>0.13723852414341559</v>
      </c>
      <c r="G57" s="24" t="str">
        <f t="shared" si="6"/>
        <v>Réduire la distance d’écoulement et/ou le débit d’exhaure maximal admissible</v>
      </c>
      <c r="H57" s="24"/>
      <c r="I57" s="17">
        <f t="shared" si="2"/>
        <v>0.2770688217207834</v>
      </c>
      <c r="J57" s="13" t="str">
        <f t="shared" si="7"/>
        <v>Réduire la distance d’écoulement et/ou le débit d’exhaure maximal admissible</v>
      </c>
      <c r="AO57" s="5"/>
      <c r="AP57" s="1"/>
      <c r="AQ57" s="1"/>
    </row>
    <row r="58" spans="1:43" ht="51" x14ac:dyDescent="0.2">
      <c r="A58" s="26">
        <v>36.5</v>
      </c>
      <c r="B58" s="15">
        <f t="shared" si="3"/>
        <v>5.9360730593607299E-3</v>
      </c>
      <c r="C58" s="10">
        <f t="shared" si="4"/>
        <v>5.0000000000000001E-3</v>
      </c>
      <c r="D58" s="15">
        <f t="shared" si="8"/>
        <v>1.0936073059360729E-2</v>
      </c>
      <c r="E58" s="16">
        <f t="shared" si="9"/>
        <v>0.38020833333333331</v>
      </c>
      <c r="F58" s="25">
        <f t="shared" si="1"/>
        <v>0.13563431515497981</v>
      </c>
      <c r="G58" s="24" t="str">
        <f t="shared" si="6"/>
        <v>Réduire la distance d’écoulement et/ou le débit d’exhaure maximal admissible</v>
      </c>
      <c r="H58" s="24"/>
      <c r="I58" s="17">
        <f t="shared" si="2"/>
        <v>0.27432041818919739</v>
      </c>
      <c r="J58" s="13" t="str">
        <f t="shared" si="7"/>
        <v>Réduire la distance d’écoulement et/ou le débit d’exhaure maximal admissible</v>
      </c>
      <c r="AO58" s="5"/>
      <c r="AP58" s="1"/>
      <c r="AQ58" s="1"/>
    </row>
    <row r="59" spans="1:43" ht="51" x14ac:dyDescent="0.2">
      <c r="A59" s="26">
        <v>37.5</v>
      </c>
      <c r="B59" s="15">
        <f t="shared" si="3"/>
        <v>5.7777777777777775E-3</v>
      </c>
      <c r="C59" s="10">
        <f t="shared" si="4"/>
        <v>5.0000000000000001E-3</v>
      </c>
      <c r="D59" s="15">
        <f t="shared" si="8"/>
        <v>1.0777777777777778E-2</v>
      </c>
      <c r="E59" s="16">
        <f t="shared" si="9"/>
        <v>0.390625</v>
      </c>
      <c r="F59" s="25">
        <f t="shared" si="1"/>
        <v>0.13410777766858811</v>
      </c>
      <c r="G59" s="24" t="str">
        <f t="shared" si="6"/>
        <v>Réduire la distance d’écoulement et/ou le débit d’exhaure maximal admissible</v>
      </c>
      <c r="H59" s="24"/>
      <c r="I59" s="17">
        <f t="shared" si="2"/>
        <v>0.27170110241996948</v>
      </c>
      <c r="J59" s="13" t="str">
        <f t="shared" si="7"/>
        <v>Réduire la distance d’écoulement et/ou le débit d’exhaure maximal admissible</v>
      </c>
      <c r="AO59" s="5"/>
      <c r="AP59" s="1"/>
      <c r="AQ59" s="1"/>
    </row>
    <row r="60" spans="1:43" ht="51" x14ac:dyDescent="0.2">
      <c r="A60" s="26">
        <v>38.5</v>
      </c>
      <c r="B60" s="15">
        <f t="shared" si="3"/>
        <v>5.6277056277056273E-3</v>
      </c>
      <c r="C60" s="10">
        <f t="shared" si="4"/>
        <v>5.0000000000000001E-3</v>
      </c>
      <c r="D60" s="15">
        <f t="shared" si="8"/>
        <v>1.0627705627705628E-2</v>
      </c>
      <c r="E60" s="16">
        <f t="shared" si="9"/>
        <v>0.40104166666666663</v>
      </c>
      <c r="F60" s="25">
        <f t="shared" si="1"/>
        <v>0.13265334936769746</v>
      </c>
      <c r="G60" s="24" t="str">
        <f t="shared" si="6"/>
        <v>Réduire la distance d’écoulement et/ou le débit d’exhaure maximal admissible</v>
      </c>
      <c r="H60" s="24"/>
      <c r="I60" s="17">
        <f t="shared" si="2"/>
        <v>0.26920183069100706</v>
      </c>
      <c r="J60" s="13" t="str">
        <f t="shared" si="7"/>
        <v>Réduire la distance d’écoulement et/ou le débit d’exhaure maximal admissible</v>
      </c>
      <c r="AO60" s="5"/>
      <c r="AP60" s="1"/>
      <c r="AQ60" s="1"/>
    </row>
    <row r="61" spans="1:43" ht="51" x14ac:dyDescent="0.2">
      <c r="A61" s="26">
        <v>39.5</v>
      </c>
      <c r="B61" s="15">
        <f t="shared" si="3"/>
        <v>5.485232067510548E-3</v>
      </c>
      <c r="C61" s="10">
        <f t="shared" si="4"/>
        <v>5.0000000000000001E-3</v>
      </c>
      <c r="D61" s="15">
        <f t="shared" si="8"/>
        <v>1.0485232067510548E-2</v>
      </c>
      <c r="E61" s="16">
        <f t="shared" si="9"/>
        <v>0.41145833333333331</v>
      </c>
      <c r="F61" s="25">
        <f t="shared" si="1"/>
        <v>0.13126599095684047</v>
      </c>
      <c r="G61" s="24" t="str">
        <f t="shared" si="6"/>
        <v>Réduire la distance d’écoulement et/ou le débit d’exhaure maximal admissible</v>
      </c>
      <c r="H61" s="24"/>
      <c r="I61" s="17">
        <f t="shared" si="2"/>
        <v>0.2668143962539376</v>
      </c>
      <c r="J61" s="13" t="str">
        <f t="shared" si="7"/>
        <v>Réduire la distance d’écoulement et/ou le débit d’exhaure maximal admissible</v>
      </c>
      <c r="AO61" s="5"/>
      <c r="AP61" s="1"/>
      <c r="AQ61" s="1"/>
    </row>
    <row r="62" spans="1:43" ht="51" x14ac:dyDescent="0.2">
      <c r="A62" s="26">
        <v>40.5</v>
      </c>
      <c r="B62" s="15">
        <f t="shared" si="3"/>
        <v>5.3497942386831268E-3</v>
      </c>
      <c r="C62" s="10">
        <f t="shared" si="4"/>
        <v>5.0000000000000001E-3</v>
      </c>
      <c r="D62" s="15">
        <f t="shared" si="8"/>
        <v>1.0349794238683128E-2</v>
      </c>
      <c r="E62" s="16">
        <f t="shared" si="9"/>
        <v>0.421875</v>
      </c>
      <c r="F62" s="25">
        <f t="shared" si="1"/>
        <v>0.12994112568613347</v>
      </c>
      <c r="G62" s="24" t="str">
        <f t="shared" si="6"/>
        <v>Réduire la distance d’écoulement et/ou le débit d’exhaure maximal admissible</v>
      </c>
      <c r="H62" s="24"/>
      <c r="I62" s="17">
        <f t="shared" si="2"/>
        <v>0.26453133367082338</v>
      </c>
      <c r="J62" s="13" t="str">
        <f t="shared" si="7"/>
        <v>Réduire la distance d’écoulement et/ou le débit d’exhaure maximal admissible</v>
      </c>
      <c r="AO62" s="5"/>
      <c r="AP62" s="1"/>
      <c r="AQ62" s="1"/>
    </row>
    <row r="63" spans="1:43" ht="51" x14ac:dyDescent="0.2">
      <c r="A63" s="26">
        <v>41.5</v>
      </c>
      <c r="B63" s="15">
        <f t="shared" si="3"/>
        <v>5.2208835341365457E-3</v>
      </c>
      <c r="C63" s="10">
        <f t="shared" si="4"/>
        <v>5.0000000000000001E-3</v>
      </c>
      <c r="D63" s="15">
        <f t="shared" si="8"/>
        <v>1.0220883534136546E-2</v>
      </c>
      <c r="E63" s="16">
        <f t="shared" si="9"/>
        <v>0.43229166666666663</v>
      </c>
      <c r="F63" s="25">
        <f t="shared" si="1"/>
        <v>0.12867458712427438</v>
      </c>
      <c r="G63" s="24" t="str">
        <f t="shared" si="6"/>
        <v>Réduire la distance d’écoulement et/ou le débit d’exhaure maximal admissible</v>
      </c>
      <c r="H63" s="24"/>
      <c r="I63" s="17">
        <f t="shared" si="2"/>
        <v>0.26234583608805895</v>
      </c>
      <c r="J63" s="13" t="str">
        <f t="shared" si="7"/>
        <v>Réduire la distance d’écoulement et/ou le débit d’exhaure maximal admissible</v>
      </c>
      <c r="AO63" s="5"/>
      <c r="AP63" s="1"/>
      <c r="AQ63" s="1"/>
    </row>
    <row r="64" spans="1:43" ht="51" x14ac:dyDescent="0.2">
      <c r="A64" s="26">
        <v>42.5</v>
      </c>
      <c r="B64" s="15">
        <f t="shared" si="3"/>
        <v>5.0980392156862739E-3</v>
      </c>
      <c r="C64" s="10">
        <f t="shared" si="4"/>
        <v>5.0000000000000001E-3</v>
      </c>
      <c r="D64" s="15">
        <f t="shared" si="8"/>
        <v>1.0098039215686274E-2</v>
      </c>
      <c r="E64" s="16">
        <f t="shared" si="9"/>
        <v>0.44270833333333331</v>
      </c>
      <c r="F64" s="25">
        <f t="shared" si="1"/>
        <v>0.12746257389050533</v>
      </c>
      <c r="G64" s="24" t="str">
        <f t="shared" si="6"/>
        <v>Réduire la distance d’écoulement et/ou le débit d’exhaure maximal admissible</v>
      </c>
      <c r="H64" s="24"/>
      <c r="I64" s="17">
        <f t="shared" si="2"/>
        <v>0.26025168343773308</v>
      </c>
      <c r="J64" s="13" t="str">
        <f t="shared" si="7"/>
        <v>Réduire la distance d’écoulement et/ou le débit d’exhaure maximal admissible</v>
      </c>
      <c r="AO64" s="5"/>
      <c r="AP64" s="1"/>
      <c r="AQ64" s="1"/>
    </row>
    <row r="65" spans="1:43" ht="51" x14ac:dyDescent="0.2">
      <c r="A65" s="26">
        <v>43.5</v>
      </c>
      <c r="B65" s="15">
        <f t="shared" si="3"/>
        <v>4.980842911877394E-3</v>
      </c>
      <c r="C65" s="10">
        <f t="shared" si="4"/>
        <v>5.0000000000000001E-3</v>
      </c>
      <c r="D65" s="15">
        <f t="shared" si="8"/>
        <v>9.9808429118773932E-3</v>
      </c>
      <c r="E65" s="16">
        <f t="shared" si="9"/>
        <v>0.453125</v>
      </c>
      <c r="F65" s="25">
        <f t="shared" si="1"/>
        <v>0.12630161028228473</v>
      </c>
      <c r="G65" s="24" t="str">
        <f t="shared" si="6"/>
        <v>Réduire la distance d’écoulement et/ou le débit d’exhaure maximal admissible</v>
      </c>
      <c r="H65" s="24"/>
      <c r="I65" s="17">
        <f t="shared" si="2"/>
        <v>0.25824317990768425</v>
      </c>
      <c r="J65" s="13" t="str">
        <f t="shared" si="7"/>
        <v>Réduire la distance d’écoulement et/ou le débit d’exhaure maximal admissible</v>
      </c>
      <c r="AO65" s="5"/>
      <c r="AP65" s="1"/>
      <c r="AQ65" s="1"/>
    </row>
    <row r="66" spans="1:43" ht="51" x14ac:dyDescent="0.2">
      <c r="A66" s="26">
        <v>44.5</v>
      </c>
      <c r="B66" s="15">
        <f t="shared" si="3"/>
        <v>4.8689138576779025E-3</v>
      </c>
      <c r="C66" s="10">
        <f t="shared" si="4"/>
        <v>5.0000000000000001E-3</v>
      </c>
      <c r="D66" s="15">
        <f t="shared" si="8"/>
        <v>9.8689138576779026E-3</v>
      </c>
      <c r="E66" s="16">
        <f t="shared" si="9"/>
        <v>0.46354166666666663</v>
      </c>
      <c r="F66" s="25">
        <f t="shared" si="1"/>
        <v>0.12518851191782732</v>
      </c>
      <c r="G66" s="24" t="str">
        <f t="shared" si="6"/>
        <v>Réduire la distance d’écoulement et/ou le débit d’exhaure maximal admissible</v>
      </c>
      <c r="H66" s="24"/>
      <c r="I66" s="17">
        <f t="shared" si="2"/>
        <v>0.25631509930465962</v>
      </c>
      <c r="J66" s="13" t="str">
        <f t="shared" si="7"/>
        <v>Réduire la distance d’écoulement et/ou le débit d’exhaure maximal admissible</v>
      </c>
      <c r="AO66" s="5"/>
      <c r="AP66" s="1"/>
      <c r="AQ66" s="1"/>
    </row>
    <row r="67" spans="1:43" ht="51" x14ac:dyDescent="0.2">
      <c r="A67" s="26">
        <v>45.5</v>
      </c>
      <c r="B67" s="15">
        <f t="shared" si="3"/>
        <v>4.7619047619047615E-3</v>
      </c>
      <c r="C67" s="10">
        <f t="shared" si="4"/>
        <v>5.0000000000000001E-3</v>
      </c>
      <c r="D67" s="15">
        <f t="shared" si="8"/>
        <v>9.7619047619047616E-3</v>
      </c>
      <c r="E67" s="16">
        <f t="shared" si="9"/>
        <v>0.47395833333333331</v>
      </c>
      <c r="F67" s="25">
        <f t="shared" si="1"/>
        <v>0.124120355660504</v>
      </c>
      <c r="G67" s="24" t="str">
        <f t="shared" si="6"/>
        <v>Réduire la distance d’écoulement et/ou le débit d’exhaure maximal admissible</v>
      </c>
      <c r="H67" s="24"/>
      <c r="I67" s="17">
        <f t="shared" si="2"/>
        <v>0.25446263716468248</v>
      </c>
      <c r="J67" s="13" t="str">
        <f t="shared" si="7"/>
        <v>Réduire la distance d’écoulement et/ou le débit d’exhaure maximal admissible</v>
      </c>
      <c r="AO67" s="5"/>
      <c r="AP67" s="1"/>
      <c r="AQ67" s="1"/>
    </row>
    <row r="68" spans="1:43" ht="51" x14ac:dyDescent="0.2">
      <c r="A68" s="26">
        <v>46.5</v>
      </c>
      <c r="B68" s="15">
        <f t="shared" si="3"/>
        <v>4.6594982078853042E-3</v>
      </c>
      <c r="C68" s="10">
        <f t="shared" si="4"/>
        <v>5.0000000000000001E-3</v>
      </c>
      <c r="D68" s="15">
        <f t="shared" si="8"/>
        <v>9.6594982078853052E-3</v>
      </c>
      <c r="E68" s="16">
        <f t="shared" si="9"/>
        <v>0.484375</v>
      </c>
      <c r="F68" s="25">
        <f t="shared" si="1"/>
        <v>0.12309445321249343</v>
      </c>
      <c r="G68" s="24" t="str">
        <f t="shared" si="6"/>
        <v>Réduire la distance d’écoulement et/ou le débit d’exhaure maximal admissible</v>
      </c>
      <c r="H68" s="24"/>
      <c r="I68" s="17">
        <f t="shared" si="2"/>
        <v>0.25268136865197938</v>
      </c>
      <c r="J68" s="13" t="str">
        <f t="shared" si="7"/>
        <v>Réduire la distance d’écoulement et/ou le débit d’exhaure maximal admissible</v>
      </c>
      <c r="AO68" s="5"/>
      <c r="AP68" s="1"/>
      <c r="AQ68" s="1"/>
    </row>
    <row r="69" spans="1:43" ht="51" x14ac:dyDescent="0.2">
      <c r="A69" s="26">
        <v>47.5</v>
      </c>
      <c r="B69" s="15">
        <f t="shared" si="3"/>
        <v>4.5614035087719294E-3</v>
      </c>
      <c r="C69" s="10">
        <f t="shared" si="4"/>
        <v>5.0000000000000001E-3</v>
      </c>
      <c r="D69" s="15">
        <f t="shared" si="8"/>
        <v>9.5614035087719304E-3</v>
      </c>
      <c r="E69" s="16">
        <f t="shared" si="9"/>
        <v>0.49479166666666663</v>
      </c>
      <c r="F69" s="25">
        <f t="shared" si="1"/>
        <v>0.12210832786360816</v>
      </c>
      <c r="G69" s="24" t="str">
        <f t="shared" si="6"/>
        <v>Réduire la distance d’écoulement et/ou le débit d’exhaure maximal admissible</v>
      </c>
      <c r="H69" s="24"/>
      <c r="I69" s="17">
        <f t="shared" si="2"/>
        <v>0.25096721144118445</v>
      </c>
      <c r="J69" s="13" t="str">
        <f t="shared" si="7"/>
        <v>Réduire la distance d’écoulement et/ou le débit d’exhaure maximal admissible</v>
      </c>
      <c r="AO69" s="5"/>
      <c r="AP69" s="1"/>
      <c r="AQ69" s="1"/>
    </row>
    <row r="70" spans="1:43" ht="51" x14ac:dyDescent="0.2">
      <c r="A70" s="26">
        <v>48.5</v>
      </c>
      <c r="B70" s="15">
        <f t="shared" si="3"/>
        <v>4.4673539518900341E-3</v>
      </c>
      <c r="C70" s="10">
        <f t="shared" si="4"/>
        <v>5.0000000000000001E-3</v>
      </c>
      <c r="D70" s="15">
        <f t="shared" si="8"/>
        <v>9.4673539518900333E-3</v>
      </c>
      <c r="E70" s="16">
        <f t="shared" si="9"/>
        <v>0.50520833333333326</v>
      </c>
      <c r="F70" s="25">
        <f t="shared" ref="F70:F133" si="10">(H466-E466)/2/D466</f>
        <v>0.12115969396221589</v>
      </c>
      <c r="G70" s="24" t="str">
        <f t="shared" si="6"/>
        <v>Réduire la distance d’écoulement et/ou le débit d’exhaure maximal admissible</v>
      </c>
      <c r="H70" s="24"/>
      <c r="I70" s="17">
        <f t="shared" ref="I70:I133" si="11">(R466-O466)/2/N466</f>
        <v>0.24931639290372812</v>
      </c>
      <c r="J70" s="13" t="str">
        <f t="shared" si="7"/>
        <v>Réduire la distance d’écoulement et/ou le débit d’exhaure maximal admissible</v>
      </c>
      <c r="AO70" s="5"/>
      <c r="AP70" s="1"/>
      <c r="AQ70" s="1"/>
    </row>
    <row r="71" spans="1:43" ht="51" x14ac:dyDescent="0.2">
      <c r="A71" s="26">
        <v>49.5</v>
      </c>
      <c r="B71" s="15">
        <f t="shared" ref="B71:B134" si="12">$E$2/A71</f>
        <v>4.377104377104377E-3</v>
      </c>
      <c r="C71" s="10">
        <f t="shared" ref="C71:C134" si="13">$A$2/100</f>
        <v>5.0000000000000001E-3</v>
      </c>
      <c r="D71" s="15">
        <f t="shared" si="8"/>
        <v>9.3771043771043762E-3</v>
      </c>
      <c r="E71" s="16">
        <f t="shared" si="9"/>
        <v>0.515625</v>
      </c>
      <c r="F71" s="25">
        <f t="shared" si="10"/>
        <v>0.12024643874204867</v>
      </c>
      <c r="G71" s="24" t="str">
        <f t="shared" ref="G71:G134" si="14">IF(E71&lt;F71,"OK","Réduire la distance d’écoulement et/ou le débit d’exhaure maximal admissible")</f>
        <v>Réduire la distance d’écoulement et/ou le débit d’exhaure maximal admissible</v>
      </c>
      <c r="H71" s="24"/>
      <c r="I71" s="17">
        <f t="shared" si="11"/>
        <v>0.24772542102359474</v>
      </c>
      <c r="J71" s="13" t="str">
        <f t="shared" ref="J71:J134" si="15">IF(E71&lt;I71,"OK","Réduire la distance d’écoulement et/ou le débit d’exhaure maximal admissible")</f>
        <v>Réduire la distance d’écoulement et/ou le débit d’exhaure maximal admissible</v>
      </c>
      <c r="AO71" s="5"/>
      <c r="AP71" s="1"/>
      <c r="AQ71" s="1"/>
    </row>
    <row r="72" spans="1:43" ht="51" x14ac:dyDescent="0.2">
      <c r="A72" s="26">
        <v>50.5</v>
      </c>
      <c r="B72" s="15">
        <f t="shared" si="12"/>
        <v>4.2904290429042896E-3</v>
      </c>
      <c r="C72" s="10">
        <f t="shared" si="13"/>
        <v>5.0000000000000001E-3</v>
      </c>
      <c r="D72" s="15">
        <f t="shared" si="8"/>
        <v>9.2904290429042906E-3</v>
      </c>
      <c r="E72" s="16">
        <f t="shared" si="9"/>
        <v>0.52604166666666663</v>
      </c>
      <c r="F72" s="25">
        <f t="shared" si="10"/>
        <v>0.1193666061941327</v>
      </c>
      <c r="G72" s="24" t="str">
        <f t="shared" si="14"/>
        <v>Réduire la distance d’écoulement et/ou le débit d’exhaure maximal admissible</v>
      </c>
      <c r="H72" s="24"/>
      <c r="I72" s="17">
        <f t="shared" si="11"/>
        <v>0.24619105855416151</v>
      </c>
      <c r="J72" s="13" t="str">
        <f t="shared" si="15"/>
        <v>Réduire la distance d’écoulement et/ou le débit d’exhaure maximal admissible</v>
      </c>
      <c r="AO72" s="5"/>
      <c r="AP72" s="1"/>
      <c r="AQ72" s="1"/>
    </row>
    <row r="73" spans="1:43" ht="51" x14ac:dyDescent="0.2">
      <c r="A73" s="26">
        <v>51.5</v>
      </c>
      <c r="B73" s="15">
        <f t="shared" si="12"/>
        <v>4.2071197411003231E-3</v>
      </c>
      <c r="C73" s="10">
        <f t="shared" si="13"/>
        <v>5.0000000000000001E-3</v>
      </c>
      <c r="D73" s="15">
        <f t="shared" si="8"/>
        <v>9.2071197411003232E-3</v>
      </c>
      <c r="E73" s="16">
        <f t="shared" si="9"/>
        <v>0.53645833333333326</v>
      </c>
      <c r="F73" s="25">
        <f t="shared" si="10"/>
        <v>0.11851838271921737</v>
      </c>
      <c r="G73" s="24" t="str">
        <f t="shared" si="14"/>
        <v>Réduire la distance d’écoulement et/ou le débit d’exhaure maximal admissible</v>
      </c>
      <c r="H73" s="24"/>
      <c r="I73" s="17">
        <f t="shared" si="11"/>
        <v>0.2447102999999165</v>
      </c>
      <c r="J73" s="13" t="str">
        <f t="shared" si="15"/>
        <v>Réduire la distance d’écoulement et/ou le débit d’exhaure maximal admissible</v>
      </c>
      <c r="AO73" s="5"/>
      <c r="AP73" s="1"/>
      <c r="AQ73" s="1"/>
    </row>
    <row r="74" spans="1:43" ht="51" x14ac:dyDescent="0.2">
      <c r="A74" s="26">
        <v>52.5</v>
      </c>
      <c r="B74" s="15">
        <f t="shared" si="12"/>
        <v>4.1269841269841265E-3</v>
      </c>
      <c r="C74" s="10">
        <f t="shared" si="13"/>
        <v>5.0000000000000001E-3</v>
      </c>
      <c r="D74" s="15">
        <f t="shared" si="8"/>
        <v>9.1269841269841258E-3</v>
      </c>
      <c r="E74" s="16">
        <f t="shared" si="9"/>
        <v>0.546875</v>
      </c>
      <c r="F74" s="25">
        <f t="shared" si="10"/>
        <v>0.1177000843346365</v>
      </c>
      <c r="G74" s="24" t="str">
        <f t="shared" si="14"/>
        <v>Réduire la distance d’écoulement et/ou le débit d’exhaure maximal admissible</v>
      </c>
      <c r="H74" s="24"/>
      <c r="I74" s="17">
        <f t="shared" si="11"/>
        <v>0.24328035106713447</v>
      </c>
      <c r="J74" s="13" t="str">
        <f t="shared" si="15"/>
        <v>Réduire la distance d’écoulement et/ou le débit d’exhaure maximal admissible</v>
      </c>
      <c r="AO74" s="5"/>
      <c r="AP74" s="1"/>
      <c r="AQ74" s="1"/>
    </row>
    <row r="75" spans="1:43" ht="51" x14ac:dyDescent="0.2">
      <c r="A75" s="26">
        <v>53.5</v>
      </c>
      <c r="B75" s="15">
        <f t="shared" si="12"/>
        <v>4.049844236760124E-3</v>
      </c>
      <c r="C75" s="10">
        <f t="shared" si="13"/>
        <v>5.0000000000000001E-3</v>
      </c>
      <c r="D75" s="15">
        <f t="shared" si="8"/>
        <v>9.0498442367601233E-3</v>
      </c>
      <c r="E75" s="16">
        <f t="shared" si="9"/>
        <v>0.55729166666666663</v>
      </c>
      <c r="F75" s="25">
        <f t="shared" si="10"/>
        <v>0.11691014524186231</v>
      </c>
      <c r="G75" s="24" t="str">
        <f t="shared" si="14"/>
        <v>Réduire la distance d’écoulement et/ou le débit d’exhaure maximal admissible</v>
      </c>
      <c r="H75" s="24"/>
      <c r="I75" s="17">
        <f t="shared" si="11"/>
        <v>0.24189861027818205</v>
      </c>
      <c r="J75" s="13" t="str">
        <f t="shared" si="15"/>
        <v>Réduire la distance d’écoulement et/ou le débit d’exhaure maximal admissible</v>
      </c>
      <c r="AO75" s="5"/>
      <c r="AP75" s="1"/>
      <c r="AQ75" s="1"/>
    </row>
    <row r="76" spans="1:43" ht="51" x14ac:dyDescent="0.2">
      <c r="A76" s="26">
        <v>54.5</v>
      </c>
      <c r="B76" s="15">
        <f t="shared" si="12"/>
        <v>3.9755351681957183E-3</v>
      </c>
      <c r="C76" s="10">
        <f t="shared" si="13"/>
        <v>5.0000000000000001E-3</v>
      </c>
      <c r="D76" s="15">
        <f t="shared" si="8"/>
        <v>8.9755351681957175E-3</v>
      </c>
      <c r="E76" s="16">
        <f t="shared" si="9"/>
        <v>0.56770833333333326</v>
      </c>
      <c r="F76" s="25">
        <f t="shared" si="10"/>
        <v>0.11614710758821863</v>
      </c>
      <c r="G76" s="24" t="str">
        <f t="shared" si="14"/>
        <v>Réduire la distance d’écoulement et/ou le débit d’exhaure maximal admissible</v>
      </c>
      <c r="H76" s="24"/>
      <c r="I76" s="17">
        <f t="shared" si="11"/>
        <v>0.2405626524867357</v>
      </c>
      <c r="J76" s="13" t="str">
        <f t="shared" si="15"/>
        <v>Réduire la distance d’écoulement et/ou le débit d’exhaure maximal admissible</v>
      </c>
      <c r="AO76" s="5"/>
      <c r="AP76" s="1"/>
      <c r="AQ76" s="1"/>
    </row>
    <row r="77" spans="1:43" ht="51" x14ac:dyDescent="0.2">
      <c r="A77" s="26">
        <v>55.5</v>
      </c>
      <c r="B77" s="15">
        <f t="shared" si="12"/>
        <v>3.9039039039039033E-3</v>
      </c>
      <c r="C77" s="10">
        <f t="shared" si="13"/>
        <v>5.0000000000000001E-3</v>
      </c>
      <c r="D77" s="15">
        <f t="shared" si="8"/>
        <v>8.9039039039039043E-3</v>
      </c>
      <c r="E77" s="16">
        <f t="shared" si="9"/>
        <v>0.578125</v>
      </c>
      <c r="F77" s="25">
        <f t="shared" si="10"/>
        <v>0.1154096122791884</v>
      </c>
      <c r="G77" s="24" t="str">
        <f t="shared" si="14"/>
        <v>Réduire la distance d’écoulement et/ou le débit d’exhaure maximal admissible</v>
      </c>
      <c r="H77" s="24"/>
      <c r="I77" s="17">
        <f t="shared" si="11"/>
        <v>0.23927021406720492</v>
      </c>
      <c r="J77" s="13" t="str">
        <f t="shared" si="15"/>
        <v>Réduire la distance d’écoulement et/ou le débit d’exhaure maximal admissible</v>
      </c>
      <c r="AO77" s="5"/>
      <c r="AP77" s="1"/>
      <c r="AQ77" s="1"/>
    </row>
    <row r="78" spans="1:43" ht="51" x14ac:dyDescent="0.2">
      <c r="A78" s="26">
        <v>56.5</v>
      </c>
      <c r="B78" s="15">
        <f t="shared" si="12"/>
        <v>3.8348082595870202E-3</v>
      </c>
      <c r="C78" s="10">
        <f t="shared" si="13"/>
        <v>5.0000000000000001E-3</v>
      </c>
      <c r="D78" s="15">
        <f t="shared" si="8"/>
        <v>8.8348082595870198E-3</v>
      </c>
      <c r="E78" s="16">
        <f t="shared" si="9"/>
        <v>0.58854166666666663</v>
      </c>
      <c r="F78" s="25">
        <f t="shared" si="10"/>
        <v>0.11469639071720426</v>
      </c>
      <c r="G78" s="24" t="str">
        <f t="shared" si="14"/>
        <v>Réduire la distance d’écoulement et/ou le débit d’exhaure maximal admissible</v>
      </c>
      <c r="H78" s="24"/>
      <c r="I78" s="17">
        <f t="shared" si="11"/>
        <v>0.23801917958218086</v>
      </c>
      <c r="J78" s="13" t="str">
        <f t="shared" si="15"/>
        <v>Réduire la distance d’écoulement et/ou le débit d’exhaure maximal admissible</v>
      </c>
      <c r="AO78" s="5"/>
      <c r="AP78" s="1"/>
      <c r="AQ78" s="1"/>
    </row>
    <row r="79" spans="1:43" ht="51" x14ac:dyDescent="0.2">
      <c r="A79" s="26">
        <v>57.5</v>
      </c>
      <c r="B79" s="15">
        <f t="shared" si="12"/>
        <v>3.768115942028985E-3</v>
      </c>
      <c r="C79" s="10">
        <f t="shared" si="13"/>
        <v>5.0000000000000001E-3</v>
      </c>
      <c r="D79" s="15">
        <f t="shared" si="8"/>
        <v>8.768115942028986E-3</v>
      </c>
      <c r="E79" s="16">
        <f t="shared" si="9"/>
        <v>0.59895833333333326</v>
      </c>
      <c r="F79" s="25">
        <f t="shared" si="10"/>
        <v>0.11400625735934357</v>
      </c>
      <c r="G79" s="24" t="str">
        <f t="shared" si="14"/>
        <v>Réduire la distance d’écoulement et/ou le débit d’exhaure maximal admissible</v>
      </c>
      <c r="H79" s="24"/>
      <c r="I79" s="17">
        <f t="shared" si="11"/>
        <v>0.2368075697576934</v>
      </c>
      <c r="J79" s="13" t="str">
        <f t="shared" si="15"/>
        <v>Réduire la distance d’écoulement et/ou le débit d’exhaure maximal admissible</v>
      </c>
      <c r="AO79" s="5"/>
      <c r="AP79" s="1"/>
      <c r="AQ79" s="1"/>
    </row>
    <row r="80" spans="1:43" ht="51" x14ac:dyDescent="0.2">
      <c r="A80" s="26">
        <v>58.5</v>
      </c>
      <c r="B80" s="15">
        <f t="shared" si="12"/>
        <v>3.7037037037037034E-3</v>
      </c>
      <c r="C80" s="10">
        <f t="shared" si="13"/>
        <v>5.0000000000000001E-3</v>
      </c>
      <c r="D80" s="15">
        <f t="shared" si="8"/>
        <v>8.7037037037037031E-3</v>
      </c>
      <c r="E80" s="16">
        <f t="shared" si="9"/>
        <v>0.609375</v>
      </c>
      <c r="F80" s="25">
        <f t="shared" si="10"/>
        <v>0.11333810300043477</v>
      </c>
      <c r="G80" s="24" t="str">
        <f t="shared" si="14"/>
        <v>Réduire la distance d’écoulement et/ou le débit d’exhaure maximal admissible</v>
      </c>
      <c r="H80" s="24"/>
      <c r="I80" s="17">
        <f t="shared" si="11"/>
        <v>0.2356335306182018</v>
      </c>
      <c r="J80" s="13" t="str">
        <f t="shared" si="15"/>
        <v>Réduire la distance d’écoulement et/ou le débit d’exhaure maximal admissible</v>
      </c>
      <c r="AO80" s="5"/>
      <c r="AP80" s="1"/>
      <c r="AQ80" s="1"/>
    </row>
    <row r="81" spans="1:43" ht="51" x14ac:dyDescent="0.2">
      <c r="A81" s="26">
        <v>59.5</v>
      </c>
      <c r="B81" s="15">
        <f t="shared" si="12"/>
        <v>3.6414565826330529E-3</v>
      </c>
      <c r="C81" s="10">
        <f t="shared" si="13"/>
        <v>5.0000000000000001E-3</v>
      </c>
      <c r="D81" s="15">
        <f t="shared" si="8"/>
        <v>8.6414565826330534E-3</v>
      </c>
      <c r="E81" s="16">
        <f t="shared" si="9"/>
        <v>0.61979166666666663</v>
      </c>
      <c r="F81" s="25">
        <f t="shared" si="10"/>
        <v>0.1126908887001226</v>
      </c>
      <c r="G81" s="24" t="str">
        <f t="shared" si="14"/>
        <v>Réduire la distance d’écoulement et/ou le débit d’exhaure maximal admissible</v>
      </c>
      <c r="H81" s="24"/>
      <c r="I81" s="17">
        <f t="shared" si="11"/>
        <v>0.23449532365219003</v>
      </c>
      <c r="J81" s="13" t="str">
        <f t="shared" si="15"/>
        <v>Réduire la distance d’écoulement et/ou le débit d’exhaure maximal admissible</v>
      </c>
      <c r="AO81" s="5"/>
      <c r="AP81" s="1"/>
      <c r="AQ81" s="1"/>
    </row>
    <row r="82" spans="1:43" ht="51" x14ac:dyDescent="0.2">
      <c r="A82" s="26">
        <v>60.5</v>
      </c>
      <c r="B82" s="15">
        <f t="shared" si="12"/>
        <v>3.5812672176308538E-3</v>
      </c>
      <c r="C82" s="10">
        <f t="shared" si="13"/>
        <v>5.0000000000000001E-3</v>
      </c>
      <c r="D82" s="15">
        <f t="shared" si="8"/>
        <v>8.5812672176308544E-3</v>
      </c>
      <c r="E82" s="16">
        <f t="shared" si="9"/>
        <v>0.63020833333333326</v>
      </c>
      <c r="F82" s="25">
        <f t="shared" si="10"/>
        <v>0.11206364028275799</v>
      </c>
      <c r="G82" s="24" t="str">
        <f t="shared" si="14"/>
        <v>Réduire la distance d’écoulement et/ou le débit d’exhaure maximal admissible</v>
      </c>
      <c r="H82" s="24"/>
      <c r="I82" s="17">
        <f t="shared" si="11"/>
        <v>0.23339131689548301</v>
      </c>
      <c r="J82" s="13" t="str">
        <f t="shared" si="15"/>
        <v>Réduire la distance d’écoulement et/ou le débit d’exhaure maximal admissible</v>
      </c>
      <c r="AO82" s="5"/>
      <c r="AP82" s="1"/>
      <c r="AQ82" s="1"/>
    </row>
    <row r="83" spans="1:43" ht="51" x14ac:dyDescent="0.2">
      <c r="A83" s="26">
        <v>61.5</v>
      </c>
      <c r="B83" s="15">
        <f t="shared" si="12"/>
        <v>3.5230352303523031E-3</v>
      </c>
      <c r="C83" s="10">
        <f t="shared" si="13"/>
        <v>5.0000000000000001E-3</v>
      </c>
      <c r="D83" s="15">
        <f t="shared" si="8"/>
        <v>8.5230352303523032E-3</v>
      </c>
      <c r="E83" s="16">
        <f t="shared" si="9"/>
        <v>0.640625</v>
      </c>
      <c r="F83" s="25">
        <f t="shared" si="10"/>
        <v>0.11145544334784563</v>
      </c>
      <c r="G83" s="24" t="str">
        <f t="shared" si="14"/>
        <v>Réduire la distance d’écoulement et/ou le débit d’exhaure maximal admissible</v>
      </c>
      <c r="H83" s="24"/>
      <c r="I83" s="17">
        <f t="shared" si="11"/>
        <v>0.23231997683337957</v>
      </c>
      <c r="J83" s="13" t="str">
        <f t="shared" si="15"/>
        <v>Réduire la distance d’écoulement et/ou le débit d’exhaure maximal admissible</v>
      </c>
      <c r="AO83" s="5"/>
      <c r="AP83" s="1"/>
      <c r="AQ83" s="1"/>
    </row>
    <row r="84" spans="1:43" ht="51" x14ac:dyDescent="0.2">
      <c r="A84" s="26">
        <v>62.5</v>
      </c>
      <c r="B84" s="15">
        <f t="shared" si="12"/>
        <v>3.4666666666666665E-3</v>
      </c>
      <c r="C84" s="10">
        <f t="shared" si="13"/>
        <v>5.0000000000000001E-3</v>
      </c>
      <c r="D84" s="15">
        <f t="shared" si="8"/>
        <v>8.4666666666666675E-3</v>
      </c>
      <c r="E84" s="16">
        <f t="shared" si="9"/>
        <v>0.65104166666666663</v>
      </c>
      <c r="F84" s="25">
        <f t="shared" si="10"/>
        <v>0.11086543873642157</v>
      </c>
      <c r="G84" s="24" t="str">
        <f t="shared" si="14"/>
        <v>Réduire la distance d’écoulement et/ou le débit d’exhaure maximal admissible</v>
      </c>
      <c r="H84" s="24"/>
      <c r="I84" s="17">
        <f t="shared" si="11"/>
        <v>0.23127986103474577</v>
      </c>
      <c r="J84" s="13" t="str">
        <f t="shared" si="15"/>
        <v>Réduire la distance d’écoulement et/ou le débit d’exhaure maximal admissible</v>
      </c>
      <c r="AO84" s="5"/>
      <c r="AP84" s="1"/>
      <c r="AQ84" s="1"/>
    </row>
    <row r="85" spans="1:43" ht="51" x14ac:dyDescent="0.2">
      <c r="A85" s="26">
        <v>63.5</v>
      </c>
      <c r="B85" s="15">
        <f t="shared" si="12"/>
        <v>3.4120734908136478E-3</v>
      </c>
      <c r="C85" s="10">
        <f t="shared" si="13"/>
        <v>5.0000000000000001E-3</v>
      </c>
      <c r="D85" s="15">
        <f t="shared" si="8"/>
        <v>8.4120734908136475E-3</v>
      </c>
      <c r="E85" s="16">
        <f t="shared" si="9"/>
        <v>0.66145833333333326</v>
      </c>
      <c r="F85" s="25">
        <f t="shared" si="10"/>
        <v>0.11029281840533178</v>
      </c>
      <c r="G85" s="24" t="str">
        <f t="shared" si="14"/>
        <v>Réduire la distance d’écoulement et/ou le débit d’exhaure maximal admissible</v>
      </c>
      <c r="H85" s="24"/>
      <c r="I85" s="17">
        <f t="shared" si="11"/>
        <v>0.23026961144163252</v>
      </c>
      <c r="J85" s="13" t="str">
        <f t="shared" si="15"/>
        <v>Réduire la distance d’écoulement et/ou le débit d’exhaure maximal admissible</v>
      </c>
      <c r="AO85" s="5"/>
      <c r="AP85" s="1"/>
      <c r="AQ85" s="1"/>
    </row>
    <row r="86" spans="1:43" ht="51" x14ac:dyDescent="0.2">
      <c r="A86" s="26">
        <v>64.5</v>
      </c>
      <c r="B86" s="15">
        <f t="shared" si="12"/>
        <v>3.3591731266149867E-3</v>
      </c>
      <c r="C86" s="10">
        <f t="shared" si="13"/>
        <v>5.0000000000000001E-3</v>
      </c>
      <c r="D86" s="15">
        <f t="shared" si="8"/>
        <v>8.3591731266149868E-3</v>
      </c>
      <c r="E86" s="16">
        <f t="shared" si="9"/>
        <v>0.671875</v>
      </c>
      <c r="F86" s="25">
        <f t="shared" si="10"/>
        <v>0.10973682166709463</v>
      </c>
      <c r="G86" s="24" t="str">
        <f t="shared" si="14"/>
        <v>Réduire la distance d’écoulement et/ou le débit d’exhaure maximal admissible</v>
      </c>
      <c r="H86" s="24"/>
      <c r="I86" s="17">
        <f t="shared" si="11"/>
        <v>0.22928794824700821</v>
      </c>
      <c r="J86" s="13" t="str">
        <f t="shared" si="15"/>
        <v>Réduire la distance d’écoulement et/ou le débit d’exhaure maximal admissible</v>
      </c>
      <c r="AO86" s="5"/>
      <c r="AP86" s="1"/>
      <c r="AQ86" s="1"/>
    </row>
    <row r="87" spans="1:43" ht="51" x14ac:dyDescent="0.2">
      <c r="A87" s="26">
        <v>65.5</v>
      </c>
      <c r="B87" s="15">
        <f t="shared" si="12"/>
        <v>3.3078880407124678E-3</v>
      </c>
      <c r="C87" s="10">
        <f t="shared" si="13"/>
        <v>5.0000000000000001E-3</v>
      </c>
      <c r="D87" s="15">
        <f t="shared" si="8"/>
        <v>8.3078880407124675E-3</v>
      </c>
      <c r="E87" s="16">
        <f t="shared" si="9"/>
        <v>0.68229166666666663</v>
      </c>
      <c r="F87" s="25">
        <f t="shared" si="10"/>
        <v>0.1091967317579889</v>
      </c>
      <c r="G87" s="24" t="str">
        <f t="shared" si="14"/>
        <v>Réduire la distance d’écoulement et/ou le débit d’exhaure maximal admissible</v>
      </c>
      <c r="H87" s="24"/>
      <c r="I87" s="17">
        <f t="shared" si="11"/>
        <v>0.22833366430103821</v>
      </c>
      <c r="J87" s="13" t="str">
        <f t="shared" si="15"/>
        <v>Réduire la distance d’écoulement et/ou le débit d’exhaure maximal admissible</v>
      </c>
      <c r="AO87" s="5"/>
      <c r="AP87" s="1"/>
      <c r="AQ87" s="1"/>
    </row>
    <row r="88" spans="1:43" ht="51" x14ac:dyDescent="0.2">
      <c r="A88" s="26">
        <v>66.5</v>
      </c>
      <c r="B88" s="15">
        <f t="shared" si="12"/>
        <v>3.2581453634085212E-3</v>
      </c>
      <c r="C88" s="10">
        <f t="shared" si="13"/>
        <v>5.0000000000000001E-3</v>
      </c>
      <c r="D88" s="15">
        <f t="shared" si="8"/>
        <v>8.2581453634085217E-3</v>
      </c>
      <c r="E88" s="16">
        <f t="shared" si="9"/>
        <v>0.69270833333333326</v>
      </c>
      <c r="F88" s="25">
        <f t="shared" si="10"/>
        <v>0.10867187270132042</v>
      </c>
      <c r="G88" s="24" t="str">
        <f t="shared" si="14"/>
        <v>Réduire la distance d’écoulement et/ou le débit d’exhaure maximal admissible</v>
      </c>
      <c r="H88" s="24"/>
      <c r="I88" s="17">
        <f t="shared" si="11"/>
        <v>0.22740561999316977</v>
      </c>
      <c r="J88" s="13" t="str">
        <f t="shared" si="15"/>
        <v>Réduire la distance d’écoulement et/ou le débit d’exhaure maximal admissible</v>
      </c>
      <c r="AO88" s="5"/>
      <c r="AP88" s="1"/>
      <c r="AQ88" s="1"/>
    </row>
    <row r="89" spans="1:43" ht="51" x14ac:dyDescent="0.2">
      <c r="A89" s="26">
        <v>67.5</v>
      </c>
      <c r="B89" s="15">
        <f t="shared" si="12"/>
        <v>3.2098765432098763E-3</v>
      </c>
      <c r="C89" s="10">
        <f t="shared" si="13"/>
        <v>5.0000000000000001E-3</v>
      </c>
      <c r="D89" s="15">
        <f t="shared" si="8"/>
        <v>8.209876543209876E-3</v>
      </c>
      <c r="E89" s="16">
        <f t="shared" si="9"/>
        <v>0.703125</v>
      </c>
      <c r="F89" s="25">
        <f t="shared" si="10"/>
        <v>0.10816160643657878</v>
      </c>
      <c r="G89" s="24" t="str">
        <f t="shared" si="14"/>
        <v>Réduire la distance d’écoulement et/ou le débit d’exhaure maximal admissible</v>
      </c>
      <c r="H89" s="24"/>
      <c r="I89" s="17">
        <f t="shared" si="11"/>
        <v>0.22650273856323594</v>
      </c>
      <c r="J89" s="13" t="str">
        <f t="shared" si="15"/>
        <v>Réduire la distance d’écoulement et/ou le débit d’exhaure maximal admissible</v>
      </c>
      <c r="AO89" s="5"/>
      <c r="AP89" s="1"/>
      <c r="AQ89" s="1"/>
    </row>
    <row r="90" spans="1:43" ht="51" x14ac:dyDescent="0.2">
      <c r="A90" s="26">
        <v>68.5</v>
      </c>
      <c r="B90" s="15">
        <f t="shared" si="12"/>
        <v>3.16301703163017E-3</v>
      </c>
      <c r="C90" s="10">
        <f t="shared" si="13"/>
        <v>5.0000000000000001E-3</v>
      </c>
      <c r="D90" s="15">
        <f t="shared" si="8"/>
        <v>8.1630170316301705E-3</v>
      </c>
      <c r="E90" s="16">
        <f t="shared" si="9"/>
        <v>0.71354166666666663</v>
      </c>
      <c r="F90" s="25">
        <f t="shared" si="10"/>
        <v>0.10766533018848028</v>
      </c>
      <c r="G90" s="24" t="str">
        <f t="shared" si="14"/>
        <v>Réduire la distance d’écoulement et/ou le débit d’exhaure maximal admissible</v>
      </c>
      <c r="H90" s="24"/>
      <c r="I90" s="17">
        <f t="shared" si="11"/>
        <v>0.2256240017999985</v>
      </c>
      <c r="J90" s="13" t="str">
        <f t="shared" si="15"/>
        <v>Réduire la distance d’écoulement et/ou le débit d’exhaure maximal admissible</v>
      </c>
      <c r="AO90" s="5"/>
      <c r="AP90" s="1"/>
      <c r="AQ90" s="1"/>
    </row>
    <row r="91" spans="1:43" ht="51" x14ac:dyDescent="0.2">
      <c r="A91" s="26">
        <v>69.5</v>
      </c>
      <c r="B91" s="15">
        <f t="shared" si="12"/>
        <v>3.1175059952038365E-3</v>
      </c>
      <c r="C91" s="10">
        <f t="shared" si="13"/>
        <v>5.0000000000000001E-3</v>
      </c>
      <c r="D91" s="15">
        <f t="shared" si="8"/>
        <v>8.1175059952038366E-3</v>
      </c>
      <c r="E91" s="16">
        <f t="shared" si="9"/>
        <v>0.72395833333333326</v>
      </c>
      <c r="F91" s="25">
        <f t="shared" si="10"/>
        <v>0.10718247405276586</v>
      </c>
      <c r="G91" s="24" t="str">
        <f t="shared" si="14"/>
        <v>Réduire la distance d’écoulement et/ou le débit d’exhaure maximal admissible</v>
      </c>
      <c r="H91" s="24"/>
      <c r="I91" s="17">
        <f t="shared" si="11"/>
        <v>0.22476844609011193</v>
      </c>
      <c r="J91" s="13" t="str">
        <f t="shared" si="15"/>
        <v>Réduire la distance d’écoulement et/ou le débit d’exhaure maximal admissible</v>
      </c>
      <c r="AO91" s="5"/>
      <c r="AP91" s="1"/>
      <c r="AQ91" s="1"/>
    </row>
    <row r="92" spans="1:43" ht="51" x14ac:dyDescent="0.2">
      <c r="A92" s="26">
        <v>70.5</v>
      </c>
      <c r="B92" s="15">
        <f t="shared" si="12"/>
        <v>3.0732860520094559E-3</v>
      </c>
      <c r="C92" s="10">
        <f t="shared" si="13"/>
        <v>5.0000000000000001E-3</v>
      </c>
      <c r="D92" s="15">
        <f t="shared" si="8"/>
        <v>8.0732860520094565E-3</v>
      </c>
      <c r="E92" s="16">
        <f t="shared" si="9"/>
        <v>0.734375</v>
      </c>
      <c r="F92" s="25">
        <f t="shared" si="10"/>
        <v>0.10671249877814443</v>
      </c>
      <c r="G92" s="24" t="str">
        <f t="shared" si="14"/>
        <v>Réduire la distance d’écoulement et/ou le débit d’exhaure maximal admissible</v>
      </c>
      <c r="H92" s="24"/>
      <c r="I92" s="17">
        <f t="shared" si="11"/>
        <v>0.22393515878449391</v>
      </c>
      <c r="J92" s="13" t="str">
        <f t="shared" si="15"/>
        <v>Réduire la distance d’écoulement et/ou le débit d’exhaure maximal admissible</v>
      </c>
      <c r="AO92" s="5"/>
      <c r="AP92" s="1"/>
      <c r="AQ92" s="1"/>
    </row>
    <row r="93" spans="1:43" ht="51" x14ac:dyDescent="0.2">
      <c r="A93" s="26">
        <v>71.5</v>
      </c>
      <c r="B93" s="15">
        <f t="shared" si="12"/>
        <v>3.0303030303030299E-3</v>
      </c>
      <c r="C93" s="10">
        <f t="shared" si="13"/>
        <v>5.0000000000000001E-3</v>
      </c>
      <c r="D93" s="15">
        <f t="shared" si="8"/>
        <v>8.03030303030303E-3</v>
      </c>
      <c r="E93" s="16">
        <f t="shared" si="9"/>
        <v>0.74479166666666663</v>
      </c>
      <c r="F93" s="25">
        <f t="shared" si="10"/>
        <v>0.10625489372598701</v>
      </c>
      <c r="G93" s="24" t="str">
        <f t="shared" si="14"/>
        <v>Réduire la distance d’écoulement et/ou le débit d’exhaure maximal admissible</v>
      </c>
      <c r="H93" s="24"/>
      <c r="I93" s="17">
        <f t="shared" si="11"/>
        <v>0.22312327485261019</v>
      </c>
      <c r="J93" s="13" t="str">
        <f t="shared" si="15"/>
        <v>Réduire la distance d’écoulement et/ou le débit d’exhaure maximal admissible</v>
      </c>
      <c r="AO93" s="5"/>
      <c r="AP93" s="1"/>
      <c r="AQ93" s="1"/>
    </row>
    <row r="94" spans="1:43" ht="51" x14ac:dyDescent="0.2">
      <c r="A94" s="26">
        <v>72.5</v>
      </c>
      <c r="B94" s="15">
        <f t="shared" si="12"/>
        <v>2.9885057471264365E-3</v>
      </c>
      <c r="C94" s="10">
        <f t="shared" si="13"/>
        <v>5.0000000000000001E-3</v>
      </c>
      <c r="D94" s="15">
        <f t="shared" si="8"/>
        <v>7.988505747126437E-3</v>
      </c>
      <c r="E94" s="16">
        <f t="shared" si="9"/>
        <v>0.75520833333333326</v>
      </c>
      <c r="F94" s="25">
        <f t="shared" si="10"/>
        <v>0.10580917499132717</v>
      </c>
      <c r="G94" s="24" t="str">
        <f t="shared" si="14"/>
        <v>Réduire la distance d’écoulement et/ou le débit d’exhaure maximal admissible</v>
      </c>
      <c r="H94" s="24"/>
      <c r="I94" s="17">
        <f t="shared" si="11"/>
        <v>0.2223319737982844</v>
      </c>
      <c r="J94" s="13" t="str">
        <f t="shared" si="15"/>
        <v>Réduire la distance d’écoulement et/ou le débit d’exhaure maximal admissible</v>
      </c>
      <c r="AO94" s="5"/>
      <c r="AP94" s="1"/>
      <c r="AQ94" s="1"/>
    </row>
    <row r="95" spans="1:43" ht="51" x14ac:dyDescent="0.2">
      <c r="A95" s="26">
        <v>73.5</v>
      </c>
      <c r="B95" s="15">
        <f t="shared" si="12"/>
        <v>2.9478458049886618E-3</v>
      </c>
      <c r="C95" s="10">
        <f t="shared" si="13"/>
        <v>5.0000000000000001E-3</v>
      </c>
      <c r="D95" s="15">
        <f t="shared" ref="D95:D124" si="16">C95+B95</f>
        <v>7.9478458049886611E-3</v>
      </c>
      <c r="E95" s="16">
        <f t="shared" ref="E95:E124" si="17">A95*$K$2</f>
        <v>0.765625</v>
      </c>
      <c r="F95" s="25">
        <f t="shared" si="10"/>
        <v>0.10537488367044362</v>
      </c>
      <c r="G95" s="24" t="str">
        <f t="shared" si="14"/>
        <v>Réduire la distance d’écoulement et/ou le débit d’exhaure maximal admissible</v>
      </c>
      <c r="H95" s="24"/>
      <c r="I95" s="17">
        <f t="shared" si="11"/>
        <v>0.22156047681338267</v>
      </c>
      <c r="J95" s="13" t="str">
        <f t="shared" si="15"/>
        <v>Réduire la distance d’écoulement et/ou le débit d’exhaure maximal admissible</v>
      </c>
      <c r="AO95" s="5"/>
      <c r="AP95" s="1"/>
      <c r="AQ95" s="1"/>
    </row>
    <row r="96" spans="1:43" ht="51" x14ac:dyDescent="0.2">
      <c r="A96" s="26">
        <v>74.5</v>
      </c>
      <c r="B96" s="15">
        <f t="shared" si="12"/>
        <v>2.9082774049216998E-3</v>
      </c>
      <c r="C96" s="10">
        <f t="shared" si="13"/>
        <v>5.0000000000000001E-3</v>
      </c>
      <c r="D96" s="15">
        <f t="shared" si="16"/>
        <v>7.9082774049217004E-3</v>
      </c>
      <c r="E96" s="16">
        <f t="shared" si="17"/>
        <v>0.77604166666666663</v>
      </c>
      <c r="F96" s="25">
        <f t="shared" si="10"/>
        <v>0.10495158426182086</v>
      </c>
      <c r="G96" s="24" t="str">
        <f t="shared" si="14"/>
        <v>Réduire la distance d’écoulement et/ou le débit d’exhaure maximal admissible</v>
      </c>
      <c r="H96" s="24"/>
      <c r="I96" s="17">
        <f t="shared" si="11"/>
        <v>0.22080804414814642</v>
      </c>
      <c r="J96" s="13" t="str">
        <f t="shared" si="15"/>
        <v>Réduire la distance d’écoulement et/ou le débit d’exhaure maximal admissible</v>
      </c>
      <c r="AO96" s="5"/>
      <c r="AP96" s="1"/>
      <c r="AQ96" s="1"/>
    </row>
    <row r="97" spans="1:43" ht="51" x14ac:dyDescent="0.2">
      <c r="A97" s="26">
        <v>75.5</v>
      </c>
      <c r="B97" s="15">
        <f t="shared" si="12"/>
        <v>2.8697571743929355E-3</v>
      </c>
      <c r="C97" s="10">
        <f t="shared" si="13"/>
        <v>5.0000000000000001E-3</v>
      </c>
      <c r="D97" s="15">
        <f t="shared" si="16"/>
        <v>7.8697571743929357E-3</v>
      </c>
      <c r="E97" s="16">
        <f t="shared" si="17"/>
        <v>0.78645833333333326</v>
      </c>
      <c r="F97" s="25">
        <f t="shared" si="10"/>
        <v>0.10453886318862796</v>
      </c>
      <c r="G97" s="24" t="str">
        <f t="shared" si="14"/>
        <v>Réduire la distance d’écoulement et/ou le débit d’exhaure maximal admissible</v>
      </c>
      <c r="H97" s="24"/>
      <c r="I97" s="17">
        <f t="shared" si="11"/>
        <v>0.22007397267909048</v>
      </c>
      <c r="J97" s="13" t="str">
        <f t="shared" si="15"/>
        <v>Réduire la distance d’écoulement et/ou le débit d’exhaure maximal admissible</v>
      </c>
      <c r="AO97" s="5"/>
      <c r="AP97" s="1"/>
      <c r="AQ97" s="1"/>
    </row>
    <row r="98" spans="1:43" ht="51" x14ac:dyDescent="0.2">
      <c r="A98" s="26">
        <v>76.5</v>
      </c>
      <c r="B98" s="15">
        <f t="shared" si="12"/>
        <v>2.8322440087145966E-3</v>
      </c>
      <c r="C98" s="10">
        <f t="shared" si="13"/>
        <v>5.0000000000000001E-3</v>
      </c>
      <c r="D98" s="15">
        <f t="shared" si="16"/>
        <v>7.8322440087145971E-3</v>
      </c>
      <c r="E98" s="16">
        <f t="shared" si="17"/>
        <v>0.796875</v>
      </c>
      <c r="F98" s="25">
        <f t="shared" si="10"/>
        <v>0.10413632743205097</v>
      </c>
      <c r="G98" s="24" t="str">
        <f t="shared" si="14"/>
        <v>Réduire la distance d’écoulement et/ou le débit d’exhaure maximal admissible</v>
      </c>
      <c r="H98" s="24"/>
      <c r="I98" s="17">
        <f t="shared" si="11"/>
        <v>0.21935759365729041</v>
      </c>
      <c r="J98" s="13" t="str">
        <f t="shared" si="15"/>
        <v>Réduire la distance d’écoulement et/ou le débit d’exhaure maximal admissible</v>
      </c>
      <c r="AO98" s="5"/>
      <c r="AP98" s="1"/>
      <c r="AQ98" s="1"/>
    </row>
    <row r="99" spans="1:43" ht="51" x14ac:dyDescent="0.2">
      <c r="A99" s="26">
        <v>77.5</v>
      </c>
      <c r="B99" s="15">
        <f t="shared" si="12"/>
        <v>2.7956989247311824E-3</v>
      </c>
      <c r="C99" s="10">
        <f t="shared" si="13"/>
        <v>5.0000000000000001E-3</v>
      </c>
      <c r="D99" s="15">
        <f t="shared" si="16"/>
        <v>7.7956989247311825E-3</v>
      </c>
      <c r="E99" s="16">
        <f t="shared" si="17"/>
        <v>0.80729166666666663</v>
      </c>
      <c r="F99" s="25">
        <f t="shared" si="10"/>
        <v>0.10374360326587004</v>
      </c>
      <c r="G99" s="24" t="str">
        <f t="shared" si="14"/>
        <v>Réduire la distance d’écoulement et/ou le débit d’exhaure maximal admissible</v>
      </c>
      <c r="H99" s="24"/>
      <c r="I99" s="17">
        <f t="shared" si="11"/>
        <v>0.21865827062157314</v>
      </c>
      <c r="J99" s="13" t="str">
        <f t="shared" si="15"/>
        <v>Réduire la distance d’écoulement et/ou le débit d’exhaure maximal admissible</v>
      </c>
      <c r="AO99" s="5"/>
      <c r="AP99" s="1"/>
      <c r="AQ99" s="1"/>
    </row>
    <row r="100" spans="1:43" ht="51" x14ac:dyDescent="0.2">
      <c r="A100" s="26">
        <v>78.5</v>
      </c>
      <c r="B100" s="15">
        <f t="shared" si="12"/>
        <v>2.7600849256900211E-3</v>
      </c>
      <c r="C100" s="10">
        <f t="shared" si="13"/>
        <v>5.0000000000000001E-3</v>
      </c>
      <c r="D100" s="15">
        <f t="shared" si="16"/>
        <v>7.7600849256900216E-3</v>
      </c>
      <c r="E100" s="16">
        <f t="shared" si="17"/>
        <v>0.81770833333333326</v>
      </c>
      <c r="F100" s="25">
        <f t="shared" si="10"/>
        <v>0.10336033508361682</v>
      </c>
      <c r="G100" s="24" t="str">
        <f t="shared" si="14"/>
        <v>Réduire la distance d’écoulement et/ou le débit d’exhaure maximal admissible</v>
      </c>
      <c r="H100" s="24"/>
      <c r="I100" s="17">
        <f t="shared" si="11"/>
        <v>0.21797539746263253</v>
      </c>
      <c r="J100" s="13" t="str">
        <f t="shared" si="15"/>
        <v>Réduire la distance d’écoulement et/ou le débit d’exhaure maximal admissible</v>
      </c>
      <c r="AO100" s="5"/>
      <c r="AP100" s="1"/>
      <c r="AQ100" s="1"/>
    </row>
    <row r="101" spans="1:43" ht="51" x14ac:dyDescent="0.2">
      <c r="A101" s="26">
        <v>79.5</v>
      </c>
      <c r="B101" s="15">
        <f t="shared" si="12"/>
        <v>2.7253668763102721E-3</v>
      </c>
      <c r="C101" s="10">
        <f t="shared" si="13"/>
        <v>5.0000000000000001E-3</v>
      </c>
      <c r="D101" s="15">
        <f t="shared" si="16"/>
        <v>7.7253668763102717E-3</v>
      </c>
      <c r="E101" s="16">
        <f t="shared" si="17"/>
        <v>0.828125</v>
      </c>
      <c r="F101" s="25">
        <f t="shared" si="10"/>
        <v>0.10298618431048688</v>
      </c>
      <c r="G101" s="24" t="str">
        <f t="shared" si="14"/>
        <v>Réduire la distance d’écoulement et/ou le débit d’exhaure maximal admissible</v>
      </c>
      <c r="H101" s="24"/>
      <c r="I101" s="17">
        <f t="shared" si="11"/>
        <v>0.21730839662543341</v>
      </c>
      <c r="J101" s="13" t="str">
        <f t="shared" si="15"/>
        <v>Réduire la distance d’écoulement et/ou le débit d’exhaure maximal admissible</v>
      </c>
      <c r="AO101" s="5"/>
      <c r="AP101" s="1"/>
      <c r="AQ101" s="1"/>
    </row>
    <row r="102" spans="1:43" ht="51" x14ac:dyDescent="0.2">
      <c r="A102" s="26">
        <v>80.5</v>
      </c>
      <c r="B102" s="15">
        <f t="shared" si="12"/>
        <v>2.6915113871635609E-3</v>
      </c>
      <c r="C102" s="10">
        <f t="shared" si="13"/>
        <v>5.0000000000000001E-3</v>
      </c>
      <c r="D102" s="15">
        <f t="shared" si="16"/>
        <v>7.6915113871635615E-3</v>
      </c>
      <c r="E102" s="16">
        <f t="shared" si="17"/>
        <v>0.83854166666666663</v>
      </c>
      <c r="F102" s="25">
        <f t="shared" si="10"/>
        <v>0.10262082839292859</v>
      </c>
      <c r="G102" s="24" t="str">
        <f t="shared" si="14"/>
        <v>Réduire la distance d’écoulement et/ou le débit d’exhaure maximal admissible</v>
      </c>
      <c r="H102" s="24"/>
      <c r="I102" s="17">
        <f t="shared" si="11"/>
        <v>0.21665671743846918</v>
      </c>
      <c r="J102" s="13" t="str">
        <f t="shared" si="15"/>
        <v>Réduire la distance d’écoulement et/ou le débit d’exhaure maximal admissible</v>
      </c>
      <c r="AO102" s="5"/>
      <c r="AP102" s="1"/>
      <c r="AQ102" s="1"/>
    </row>
    <row r="103" spans="1:43" ht="51" x14ac:dyDescent="0.2">
      <c r="A103" s="26">
        <v>81.5</v>
      </c>
      <c r="B103" s="15">
        <f t="shared" si="12"/>
        <v>2.6584867075664619E-3</v>
      </c>
      <c r="C103" s="10">
        <f t="shared" si="13"/>
        <v>5.0000000000000001E-3</v>
      </c>
      <c r="D103" s="15">
        <f t="shared" si="16"/>
        <v>7.658486707566462E-3</v>
      </c>
      <c r="E103" s="16">
        <f t="shared" si="17"/>
        <v>0.84895833333333326</v>
      </c>
      <c r="F103" s="25">
        <f t="shared" si="10"/>
        <v>0.10226395985950107</v>
      </c>
      <c r="G103" s="24" t="str">
        <f t="shared" si="14"/>
        <v>Réduire la distance d’écoulement et/ou le débit d’exhaure maximal admissible</v>
      </c>
      <c r="H103" s="24"/>
      <c r="I103" s="17">
        <f t="shared" si="11"/>
        <v>0.21601983455950582</v>
      </c>
      <c r="J103" s="13" t="str">
        <f t="shared" si="15"/>
        <v>Réduire la distance d’écoulement et/ou le débit d’exhaure maximal admissible</v>
      </c>
      <c r="AO103" s="5"/>
      <c r="AP103" s="1"/>
      <c r="AQ103" s="1"/>
    </row>
    <row r="104" spans="1:43" ht="51" x14ac:dyDescent="0.2">
      <c r="A104" s="26">
        <v>82.5</v>
      </c>
      <c r="B104" s="15">
        <f t="shared" si="12"/>
        <v>2.6262626262626258E-3</v>
      </c>
      <c r="C104" s="10">
        <f t="shared" si="13"/>
        <v>5.0000000000000001E-3</v>
      </c>
      <c r="D104" s="15">
        <f t="shared" si="16"/>
        <v>7.6262626262626259E-3</v>
      </c>
      <c r="E104" s="16">
        <f t="shared" si="17"/>
        <v>0.859375</v>
      </c>
      <c r="F104" s="25">
        <f t="shared" si="10"/>
        <v>0.10191528544719106</v>
      </c>
      <c r="G104" s="24" t="str">
        <f t="shared" si="14"/>
        <v>Réduire la distance d’écoulement et/ou le débit d’exhaure maximal admissible</v>
      </c>
      <c r="H104" s="24"/>
      <c r="I104" s="17">
        <f t="shared" si="11"/>
        <v>0.21539724652841064</v>
      </c>
      <c r="J104" s="13" t="str">
        <f t="shared" si="15"/>
        <v>Réduire la distance d’écoulement et/ou le débit d’exhaure maximal admissible</v>
      </c>
      <c r="AO104" s="5"/>
      <c r="AP104" s="1"/>
      <c r="AQ104" s="1"/>
    </row>
    <row r="105" spans="1:43" ht="51" x14ac:dyDescent="0.2">
      <c r="A105" s="26">
        <v>83.5</v>
      </c>
      <c r="B105" s="15">
        <f t="shared" si="12"/>
        <v>2.5948103792415166E-3</v>
      </c>
      <c r="C105" s="10">
        <f t="shared" si="13"/>
        <v>5.0000000000000001E-3</v>
      </c>
      <c r="D105" s="15">
        <f t="shared" si="16"/>
        <v>7.5948103792415171E-3</v>
      </c>
      <c r="E105" s="16">
        <f t="shared" si="17"/>
        <v>0.86979166666666663</v>
      </c>
      <c r="F105" s="25">
        <f t="shared" si="10"/>
        <v>0.10157452528791457</v>
      </c>
      <c r="G105" s="24" t="str">
        <f t="shared" si="14"/>
        <v>Réduire la distance d’écoulement et/ou le débit d’exhaure maximal admissible</v>
      </c>
      <c r="H105" s="24"/>
      <c r="I105" s="17">
        <f t="shared" si="11"/>
        <v>0.21478847441852036</v>
      </c>
      <c r="J105" s="13" t="str">
        <f t="shared" si="15"/>
        <v>Réduire la distance d’écoulement et/ou le débit d’exhaure maximal admissible</v>
      </c>
      <c r="AO105" s="5"/>
      <c r="AP105" s="1"/>
      <c r="AQ105" s="1"/>
    </row>
    <row r="106" spans="1:43" ht="51" x14ac:dyDescent="0.2">
      <c r="A106" s="26">
        <v>84.5</v>
      </c>
      <c r="B106" s="15">
        <f t="shared" si="12"/>
        <v>2.5641025641025637E-3</v>
      </c>
      <c r="C106" s="10">
        <f t="shared" si="13"/>
        <v>5.0000000000000001E-3</v>
      </c>
      <c r="D106" s="15">
        <f t="shared" si="16"/>
        <v>7.5641025641025638E-3</v>
      </c>
      <c r="E106" s="16">
        <f t="shared" si="17"/>
        <v>0.88020833333333326</v>
      </c>
      <c r="F106" s="25">
        <f t="shared" si="10"/>
        <v>0.10124141215041099</v>
      </c>
      <c r="G106" s="24" t="str">
        <f t="shared" si="14"/>
        <v>Réduire la distance d’écoulement et/ou le débit d’exhaure maximal admissible</v>
      </c>
      <c r="H106" s="24"/>
      <c r="I106" s="17">
        <f t="shared" si="11"/>
        <v>0.21419306057877852</v>
      </c>
      <c r="J106" s="13" t="str">
        <f t="shared" si="15"/>
        <v>Réduire la distance d’écoulement et/ou le débit d’exhaure maximal admissible</v>
      </c>
      <c r="AO106" s="5"/>
      <c r="AP106" s="1"/>
      <c r="AQ106" s="1"/>
    </row>
    <row r="107" spans="1:43" ht="51" x14ac:dyDescent="0.2">
      <c r="A107" s="26">
        <v>85.5</v>
      </c>
      <c r="B107" s="15">
        <f t="shared" si="12"/>
        <v>2.5341130604288496E-3</v>
      </c>
      <c r="C107" s="10">
        <f t="shared" si="13"/>
        <v>5.0000000000000001E-3</v>
      </c>
      <c r="D107" s="15">
        <f t="shared" si="16"/>
        <v>7.5341130604288497E-3</v>
      </c>
      <c r="E107" s="16">
        <f t="shared" si="17"/>
        <v>0.890625</v>
      </c>
      <c r="F107" s="25">
        <f t="shared" si="10"/>
        <v>0.10091569073316917</v>
      </c>
      <c r="G107" s="24" t="str">
        <f t="shared" si="14"/>
        <v>Réduire la distance d’écoulement et/ou le débit d’exhaure maximal admissible</v>
      </c>
      <c r="H107" s="24"/>
      <c r="I107" s="17">
        <f t="shared" si="11"/>
        <v>0.2136105674595665</v>
      </c>
      <c r="J107" s="13" t="str">
        <f t="shared" si="15"/>
        <v>Réduire la distance d’écoulement et/ou le débit d’exhaure maximal admissible</v>
      </c>
      <c r="AO107" s="5"/>
      <c r="AP107" s="1"/>
      <c r="AQ107" s="1"/>
    </row>
    <row r="108" spans="1:43" ht="51" x14ac:dyDescent="0.2">
      <c r="A108" s="26">
        <v>86.5</v>
      </c>
      <c r="B108" s="15">
        <f t="shared" si="12"/>
        <v>2.5048169556840076E-3</v>
      </c>
      <c r="C108" s="10">
        <f t="shared" si="13"/>
        <v>5.0000000000000001E-3</v>
      </c>
      <c r="D108" s="15">
        <f t="shared" si="16"/>
        <v>7.5048169556840077E-3</v>
      </c>
      <c r="E108" s="16">
        <f t="shared" si="17"/>
        <v>0.90104166666666663</v>
      </c>
      <c r="F108" s="25">
        <f t="shared" si="10"/>
        <v>0.10059711700441321</v>
      </c>
      <c r="G108" s="24" t="str">
        <f t="shared" si="14"/>
        <v>Réduire la distance d’écoulement et/ou le débit d’exhaure maximal admissible</v>
      </c>
      <c r="H108" s="24"/>
      <c r="I108" s="17">
        <f t="shared" si="11"/>
        <v>0.2130405765157779</v>
      </c>
      <c r="J108" s="13" t="str">
        <f t="shared" si="15"/>
        <v>Réduire la distance d’écoulement et/ou le débit d’exhaure maximal admissible</v>
      </c>
      <c r="AO108" s="5"/>
      <c r="AP108" s="1"/>
      <c r="AQ108" s="1"/>
    </row>
    <row r="109" spans="1:43" ht="51" x14ac:dyDescent="0.2">
      <c r="A109" s="26">
        <v>87.5</v>
      </c>
      <c r="B109" s="15">
        <f t="shared" si="12"/>
        <v>2.476190476190476E-3</v>
      </c>
      <c r="C109" s="10">
        <f t="shared" si="13"/>
        <v>5.0000000000000001E-3</v>
      </c>
      <c r="D109" s="15">
        <f t="shared" si="16"/>
        <v>7.4761904761904766E-3</v>
      </c>
      <c r="E109" s="16">
        <f t="shared" si="17"/>
        <v>0.91145833333333326</v>
      </c>
      <c r="F109" s="25">
        <f t="shared" si="10"/>
        <v>0.10028545758552648</v>
      </c>
      <c r="G109" s="24" t="str">
        <f t="shared" si="14"/>
        <v>Réduire la distance d’écoulement et/ou le débit d’exhaure maximal admissible</v>
      </c>
      <c r="H109" s="24"/>
      <c r="I109" s="17">
        <f t="shared" si="11"/>
        <v>0.21248268718124991</v>
      </c>
      <c r="J109" s="13" t="str">
        <f t="shared" si="15"/>
        <v>Réduire la distance d’écoulement et/ou le débit d’exhaure maximal admissible</v>
      </c>
      <c r="AO109" s="5"/>
      <c r="AP109" s="1"/>
      <c r="AQ109" s="1"/>
    </row>
    <row r="110" spans="1:43" ht="51" x14ac:dyDescent="0.2">
      <c r="A110" s="26">
        <v>88.5</v>
      </c>
      <c r="B110" s="15">
        <f t="shared" si="12"/>
        <v>2.4482109227871936E-3</v>
      </c>
      <c r="C110" s="10">
        <f t="shared" si="13"/>
        <v>5.0000000000000001E-3</v>
      </c>
      <c r="D110" s="15">
        <f t="shared" si="16"/>
        <v>7.4482109227871941E-3</v>
      </c>
      <c r="E110" s="16">
        <f t="shared" si="17"/>
        <v>0.921875</v>
      </c>
      <c r="F110" s="25">
        <f t="shared" si="10"/>
        <v>9.9980489174608028E-2</v>
      </c>
      <c r="G110" s="24" t="str">
        <f t="shared" si="14"/>
        <v>Réduire la distance d’écoulement et/ou le débit d’exhaure maximal admissible</v>
      </c>
      <c r="H110" s="24"/>
      <c r="I110" s="17">
        <f t="shared" si="11"/>
        <v>0.21193651590917401</v>
      </c>
      <c r="J110" s="13" t="str">
        <f t="shared" si="15"/>
        <v>Réduire la distance d’écoulement et/ou le débit d’exhaure maximal admissible</v>
      </c>
      <c r="AO110" s="5"/>
      <c r="AP110" s="1"/>
      <c r="AQ110" s="1"/>
    </row>
    <row r="111" spans="1:43" ht="51" x14ac:dyDescent="0.2">
      <c r="A111" s="26">
        <v>89.5</v>
      </c>
      <c r="B111" s="15">
        <f t="shared" si="12"/>
        <v>2.4208566108007445E-3</v>
      </c>
      <c r="C111" s="10">
        <f t="shared" si="13"/>
        <v>5.0000000000000001E-3</v>
      </c>
      <c r="D111" s="15">
        <f t="shared" si="16"/>
        <v>7.420856610800745E-3</v>
      </c>
      <c r="E111" s="16">
        <f t="shared" si="17"/>
        <v>0.93229166666666663</v>
      </c>
      <c r="F111" s="25">
        <f t="shared" si="10"/>
        <v>9.9681998007140019E-2</v>
      </c>
      <c r="G111" s="24" t="str">
        <f t="shared" si="14"/>
        <v>Réduire la distance d’écoulement et/ou le débit d’exhaure maximal admissible</v>
      </c>
      <c r="H111" s="24"/>
      <c r="I111" s="17">
        <f t="shared" si="11"/>
        <v>0.21140169527356861</v>
      </c>
      <c r="J111" s="13" t="str">
        <f t="shared" si="15"/>
        <v>Réduire la distance d’écoulement et/ou le débit d’exhaure maximal admissible</v>
      </c>
      <c r="AO111" s="5"/>
      <c r="AP111" s="1"/>
      <c r="AQ111" s="1"/>
    </row>
    <row r="112" spans="1:43" ht="51" x14ac:dyDescent="0.2">
      <c r="A112" s="26">
        <v>90.5</v>
      </c>
      <c r="B112" s="15">
        <f t="shared" si="12"/>
        <v>2.3941068139963165E-3</v>
      </c>
      <c r="C112" s="10">
        <f t="shared" si="13"/>
        <v>5.0000000000000001E-3</v>
      </c>
      <c r="D112" s="15">
        <f t="shared" si="16"/>
        <v>7.3941068139963166E-3</v>
      </c>
      <c r="E112" s="16">
        <f t="shared" si="17"/>
        <v>0.94270833333333326</v>
      </c>
      <c r="F112" s="25">
        <f t="shared" si="10"/>
        <v>9.9389779351002766E-2</v>
      </c>
      <c r="G112" s="24" t="str">
        <f t="shared" si="14"/>
        <v>Réduire la distance d’écoulement et/ou le débit d’exhaure maximal admissible</v>
      </c>
      <c r="H112" s="24"/>
      <c r="I112" s="17">
        <f t="shared" si="11"/>
        <v>0.21087787312731129</v>
      </c>
      <c r="J112" s="13" t="str">
        <f t="shared" si="15"/>
        <v>Réduire la distance d’écoulement et/ou le débit d’exhaure maximal admissible</v>
      </c>
      <c r="AO112" s="5"/>
      <c r="AP112" s="1"/>
      <c r="AQ112" s="1"/>
    </row>
    <row r="113" spans="1:43" ht="51" x14ac:dyDescent="0.2">
      <c r="A113" s="26">
        <v>91.5</v>
      </c>
      <c r="B113" s="15">
        <f t="shared" si="12"/>
        <v>2.3679417122040069E-3</v>
      </c>
      <c r="C113" s="10">
        <f t="shared" si="13"/>
        <v>5.0000000000000001E-3</v>
      </c>
      <c r="D113" s="15">
        <f t="shared" si="16"/>
        <v>7.367941712204007E-3</v>
      </c>
      <c r="E113" s="16">
        <f t="shared" si="17"/>
        <v>0.953125</v>
      </c>
      <c r="F113" s="25">
        <f t="shared" si="10"/>
        <v>9.9103637033307532E-2</v>
      </c>
      <c r="G113" s="24" t="str">
        <f t="shared" si="14"/>
        <v>Réduire la distance d’écoulement et/ou le débit d’exhaure maximal admissible</v>
      </c>
      <c r="H113" s="24"/>
      <c r="I113" s="17">
        <f t="shared" si="11"/>
        <v>0.21036471181260549</v>
      </c>
      <c r="J113" s="13" t="str">
        <f t="shared" si="15"/>
        <v>Réduire la distance d’écoulement et/ou le débit d’exhaure maximal admissible</v>
      </c>
      <c r="AO113" s="5"/>
      <c r="AP113" s="1"/>
      <c r="AQ113" s="1"/>
    </row>
    <row r="114" spans="1:43" ht="51" x14ac:dyDescent="0.2">
      <c r="A114" s="26">
        <v>92.5</v>
      </c>
      <c r="B114" s="15">
        <f t="shared" si="12"/>
        <v>2.3423423423423423E-3</v>
      </c>
      <c r="C114" s="10">
        <f t="shared" si="13"/>
        <v>5.0000000000000001E-3</v>
      </c>
      <c r="D114" s="15">
        <f t="shared" si="16"/>
        <v>7.3423423423423419E-3</v>
      </c>
      <c r="E114" s="16">
        <f t="shared" si="17"/>
        <v>0.96354166666666663</v>
      </c>
      <c r="F114" s="25">
        <f t="shared" si="10"/>
        <v>9.8823382996727244E-2</v>
      </c>
      <c r="G114" s="24" t="str">
        <f t="shared" si="14"/>
        <v>Réduire la distance d’écoulement et/ou le débit d’exhaure maximal admissible</v>
      </c>
      <c r="H114" s="24"/>
      <c r="I114" s="17">
        <f t="shared" si="11"/>
        <v>0.20986188742009723</v>
      </c>
      <c r="J114" s="13" t="str">
        <f t="shared" si="15"/>
        <v>Réduire la distance d’écoulement et/ou le débit d’exhaure maximal admissible</v>
      </c>
      <c r="AO114" s="5"/>
      <c r="AP114" s="1"/>
      <c r="AQ114" s="1"/>
    </row>
    <row r="115" spans="1:43" ht="51" x14ac:dyDescent="0.2">
      <c r="A115" s="26">
        <v>93.5</v>
      </c>
      <c r="B115" s="15">
        <f t="shared" si="12"/>
        <v>2.3172905525846699E-3</v>
      </c>
      <c r="C115" s="10">
        <f t="shared" si="13"/>
        <v>5.0000000000000001E-3</v>
      </c>
      <c r="D115" s="15">
        <f t="shared" si="16"/>
        <v>7.3172905525846696E-3</v>
      </c>
      <c r="E115" s="16">
        <f t="shared" si="17"/>
        <v>0.97395833333333326</v>
      </c>
      <c r="F115" s="25">
        <f t="shared" si="10"/>
        <v>9.8548836883198696E-2</v>
      </c>
      <c r="G115" s="24" t="str">
        <f t="shared" si="14"/>
        <v>Réduire la distance d’écoulement et/ou le débit d’exhaure maximal admissible</v>
      </c>
      <c r="H115" s="24"/>
      <c r="I115" s="17">
        <f t="shared" si="11"/>
        <v>0.20936908909316898</v>
      </c>
      <c r="J115" s="13" t="str">
        <f t="shared" si="15"/>
        <v>Réduire la distance d’écoulement et/ou le débit d’exhaure maximal admissible</v>
      </c>
      <c r="AO115" s="5"/>
      <c r="AP115" s="1"/>
      <c r="AQ115" s="1"/>
    </row>
    <row r="116" spans="1:43" ht="51" x14ac:dyDescent="0.2">
      <c r="A116" s="26">
        <v>94.5</v>
      </c>
      <c r="B116" s="15">
        <f t="shared" si="12"/>
        <v>2.2927689594356257E-3</v>
      </c>
      <c r="C116" s="10">
        <f t="shared" si="13"/>
        <v>5.0000000000000001E-3</v>
      </c>
      <c r="D116" s="15">
        <f t="shared" si="16"/>
        <v>7.2927689594356263E-3</v>
      </c>
      <c r="E116" s="16">
        <f t="shared" si="17"/>
        <v>0.984375</v>
      </c>
      <c r="F116" s="25">
        <f t="shared" si="10"/>
        <v>9.8279825643041135E-2</v>
      </c>
      <c r="G116" s="24" t="str">
        <f t="shared" si="14"/>
        <v>Réduire la distance d’écoulement et/ou le débit d’exhaure maximal admissible</v>
      </c>
      <c r="H116" s="24"/>
      <c r="I116" s="17">
        <f t="shared" si="11"/>
        <v>0.2088860183742168</v>
      </c>
      <c r="J116" s="13" t="str">
        <f t="shared" si="15"/>
        <v>Réduire la distance d’écoulement et/ou le débit d’exhaure maximal admissible</v>
      </c>
      <c r="AO116" s="5"/>
      <c r="AP116" s="1"/>
      <c r="AQ116" s="1"/>
    </row>
    <row r="117" spans="1:43" ht="51" x14ac:dyDescent="0.2">
      <c r="A117" s="26">
        <v>95.5</v>
      </c>
      <c r="B117" s="15">
        <f t="shared" si="12"/>
        <v>2.2687609075043628E-3</v>
      </c>
      <c r="C117" s="10">
        <f t="shared" si="13"/>
        <v>5.0000000000000001E-3</v>
      </c>
      <c r="D117" s="15">
        <f t="shared" si="16"/>
        <v>7.2687609075043624E-3</v>
      </c>
      <c r="E117" s="16">
        <f t="shared" si="17"/>
        <v>0.99479166666666663</v>
      </c>
      <c r="F117" s="25">
        <f t="shared" si="10"/>
        <v>9.8016183167696946E-2</v>
      </c>
      <c r="G117" s="24" t="str">
        <f t="shared" si="14"/>
        <v>Réduire la distance d’écoulement et/ou le débit d’exhaure maximal admissible</v>
      </c>
      <c r="H117" s="24"/>
      <c r="I117" s="17">
        <f t="shared" si="11"/>
        <v>0.2084123885899748</v>
      </c>
      <c r="J117" s="13" t="str">
        <f t="shared" si="15"/>
        <v>Réduire la distance d’écoulement et/ou le débit d’exhaure maximal admissible</v>
      </c>
      <c r="AO117" s="5"/>
      <c r="AP117" s="1"/>
      <c r="AQ117" s="1"/>
    </row>
    <row r="118" spans="1:43" ht="51" x14ac:dyDescent="0.2">
      <c r="A118" s="26">
        <v>96.5</v>
      </c>
      <c r="B118" s="15">
        <f t="shared" si="12"/>
        <v>2.2452504317789289E-3</v>
      </c>
      <c r="C118" s="10">
        <f t="shared" si="13"/>
        <v>5.0000000000000001E-3</v>
      </c>
      <c r="D118" s="15">
        <f t="shared" si="16"/>
        <v>7.2452504317789285E-3</v>
      </c>
      <c r="E118" s="16">
        <f t="shared" si="17"/>
        <v>1.0052083333333333</v>
      </c>
      <c r="F118" s="25">
        <f t="shared" si="10"/>
        <v>9.775774994444196E-2</v>
      </c>
      <c r="G118" s="24" t="str">
        <f t="shared" si="14"/>
        <v>Réduire la distance d’écoulement et/ou le débit d’exhaure maximal admissible</v>
      </c>
      <c r="H118" s="24"/>
      <c r="I118" s="17">
        <f t="shared" si="11"/>
        <v>0.20794792427318418</v>
      </c>
      <c r="J118" s="13" t="str">
        <f t="shared" si="15"/>
        <v>Réduire la distance d’écoulement et/ou le débit d’exhaure maximal admissible</v>
      </c>
      <c r="AO118" s="5"/>
      <c r="AP118" s="1"/>
      <c r="AQ118" s="1"/>
    </row>
    <row r="119" spans="1:43" ht="51" x14ac:dyDescent="0.2">
      <c r="A119" s="26">
        <v>97.5</v>
      </c>
      <c r="B119" s="15">
        <f t="shared" si="12"/>
        <v>2.2222222222222222E-3</v>
      </c>
      <c r="C119" s="10">
        <f t="shared" si="13"/>
        <v>5.0000000000000001E-3</v>
      </c>
      <c r="D119" s="15">
        <f t="shared" si="16"/>
        <v>7.2222222222222219E-3</v>
      </c>
      <c r="E119" s="16">
        <f t="shared" si="17"/>
        <v>1.015625</v>
      </c>
      <c r="F119" s="25">
        <f t="shared" si="10"/>
        <v>9.7504372731543887E-2</v>
      </c>
      <c r="G119" s="24" t="str">
        <f t="shared" si="14"/>
        <v>Réduire la distance d’écoulement et/ou le débit d’exhaure maximal admissible</v>
      </c>
      <c r="H119" s="24"/>
      <c r="I119" s="17">
        <f t="shared" si="11"/>
        <v>0.20749236061811444</v>
      </c>
      <c r="J119" s="13" t="str">
        <f t="shared" si="15"/>
        <v>Réduire la distance d’écoulement et/ou le débit d’exhaure maximal admissible</v>
      </c>
      <c r="AO119" s="5"/>
      <c r="AP119" s="1"/>
      <c r="AQ119" s="1"/>
    </row>
    <row r="120" spans="1:43" ht="51" x14ac:dyDescent="0.2">
      <c r="A120" s="26">
        <v>98.5</v>
      </c>
      <c r="B120" s="15">
        <f t="shared" si="12"/>
        <v>2.1996615905245345E-3</v>
      </c>
      <c r="C120" s="10">
        <f t="shared" si="13"/>
        <v>5.0000000000000001E-3</v>
      </c>
      <c r="D120" s="15">
        <f t="shared" si="16"/>
        <v>7.1996615905245351E-3</v>
      </c>
      <c r="E120" s="16">
        <f t="shared" si="17"/>
        <v>1.0260416666666665</v>
      </c>
      <c r="F120" s="25">
        <f t="shared" si="10"/>
        <v>9.7255904252469105E-2</v>
      </c>
      <c r="G120" s="24" t="str">
        <f t="shared" si="14"/>
        <v>Réduire la distance d’écoulement et/ou le débit d’exhaure maximal admissible</v>
      </c>
      <c r="H120" s="24"/>
      <c r="I120" s="17">
        <f t="shared" si="11"/>
        <v>0.20704544296764146</v>
      </c>
      <c r="J120" s="13" t="str">
        <f t="shared" si="15"/>
        <v>Réduire la distance d’écoulement et/ou le débit d’exhaure maximal admissible</v>
      </c>
      <c r="AO120" s="5"/>
      <c r="AP120" s="1"/>
      <c r="AQ120" s="1"/>
    </row>
    <row r="121" spans="1:43" ht="51" x14ac:dyDescent="0.2">
      <c r="A121" s="26">
        <v>99.5</v>
      </c>
      <c r="B121" s="15">
        <f t="shared" si="12"/>
        <v>2.1775544388609714E-3</v>
      </c>
      <c r="C121" s="10">
        <f t="shared" si="13"/>
        <v>5.0000000000000001E-3</v>
      </c>
      <c r="D121" s="15">
        <f t="shared" si="16"/>
        <v>7.1775544388609711E-3</v>
      </c>
      <c r="E121" s="16">
        <f t="shared" si="17"/>
        <v>1.0364583333333333</v>
      </c>
      <c r="F121" s="25">
        <f t="shared" si="10"/>
        <v>9.7012202907842737E-2</v>
      </c>
      <c r="G121" s="24" t="str">
        <f t="shared" si="14"/>
        <v>Réduire la distance d’écoulement et/ou le débit d’exhaure maximal admissible</v>
      </c>
      <c r="H121" s="24"/>
      <c r="I121" s="17">
        <f t="shared" si="11"/>
        <v>0.20660692632976077</v>
      </c>
      <c r="J121" s="13" t="str">
        <f t="shared" si="15"/>
        <v>Réduire la distance d’écoulement et/ou le débit d’exhaure maximal admissible</v>
      </c>
      <c r="AO121" s="5"/>
      <c r="AP121" s="1"/>
      <c r="AQ121" s="1"/>
    </row>
    <row r="122" spans="1:43" ht="51" x14ac:dyDescent="0.2">
      <c r="A122" s="26">
        <v>100.5</v>
      </c>
      <c r="B122" s="15">
        <f t="shared" si="12"/>
        <v>2.1558872305140961E-3</v>
      </c>
      <c r="C122" s="10">
        <f t="shared" si="13"/>
        <v>5.0000000000000001E-3</v>
      </c>
      <c r="D122" s="15">
        <f t="shared" si="16"/>
        <v>7.1558872305140962E-3</v>
      </c>
      <c r="E122" s="16">
        <f t="shared" si="17"/>
        <v>1.046875</v>
      </c>
      <c r="F122" s="25">
        <f t="shared" si="10"/>
        <v>9.6773132503971057E-2</v>
      </c>
      <c r="G122" s="24" t="str">
        <f t="shared" si="14"/>
        <v>Réduire la distance d’écoulement et/ou le débit d’exhaure maximal admissible</v>
      </c>
      <c r="H122" s="24"/>
      <c r="I122" s="17">
        <f t="shared" si="11"/>
        <v>0.20617657492157804</v>
      </c>
      <c r="J122" s="13" t="str">
        <f t="shared" si="15"/>
        <v>Réduire la distance d’écoulement et/ou le débit d’exhaure maximal admissible</v>
      </c>
      <c r="AO122" s="5"/>
      <c r="AP122" s="1"/>
      <c r="AQ122" s="1"/>
    </row>
    <row r="123" spans="1:43" ht="51" x14ac:dyDescent="0.2">
      <c r="A123" s="26">
        <v>101.5</v>
      </c>
      <c r="B123" s="15">
        <f t="shared" si="12"/>
        <v>2.134646962233169E-3</v>
      </c>
      <c r="C123" s="10">
        <f t="shared" si="13"/>
        <v>5.0000000000000001E-3</v>
      </c>
      <c r="D123" s="15">
        <f t="shared" si="16"/>
        <v>7.1346469622331696E-3</v>
      </c>
      <c r="E123" s="16">
        <f t="shared" si="17"/>
        <v>1.0572916666666665</v>
      </c>
      <c r="F123" s="25">
        <f t="shared" si="10"/>
        <v>9.6538561996822189E-2</v>
      </c>
      <c r="G123" s="24" t="str">
        <f t="shared" si="14"/>
        <v>Réduire la distance d’écoulement et/ou le débit d’exhaure maximal admissible</v>
      </c>
      <c r="H123" s="24"/>
      <c r="I123" s="17">
        <f t="shared" si="11"/>
        <v>0.20575416173896682</v>
      </c>
      <c r="J123" s="13" t="str">
        <f t="shared" si="15"/>
        <v>Réduire la distance d’écoulement et/ou le débit d’exhaure maximal admissible</v>
      </c>
      <c r="AO123" s="5"/>
      <c r="AP123" s="1"/>
      <c r="AQ123" s="1"/>
    </row>
    <row r="124" spans="1:43" ht="51" x14ac:dyDescent="0.2">
      <c r="A124" s="26">
        <v>102.5</v>
      </c>
      <c r="B124" s="15">
        <f t="shared" si="12"/>
        <v>2.1138211382113821E-3</v>
      </c>
      <c r="C124" s="10">
        <f t="shared" si="13"/>
        <v>5.0000000000000001E-3</v>
      </c>
      <c r="D124" s="15">
        <f t="shared" si="16"/>
        <v>7.1138211382113826E-3</v>
      </c>
      <c r="E124" s="16">
        <f t="shared" si="17"/>
        <v>1.0677083333333333</v>
      </c>
      <c r="F124" s="25">
        <f t="shared" si="10"/>
        <v>9.6308365250447545E-2</v>
      </c>
      <c r="G124" s="24" t="str">
        <f t="shared" si="14"/>
        <v>Réduire la distance d’écoulement et/ou le débit d’exhaure maximal admissible</v>
      </c>
      <c r="H124" s="24"/>
      <c r="I124" s="17">
        <f t="shared" si="11"/>
        <v>0.20533946815021778</v>
      </c>
      <c r="J124" s="13" t="str">
        <f t="shared" si="15"/>
        <v>Réduire la distance d’écoulement et/ou le débit d’exhaure maximal admissible</v>
      </c>
      <c r="AO124" s="5"/>
      <c r="AP124" s="1"/>
      <c r="AQ124" s="1"/>
    </row>
    <row r="125" spans="1:43" ht="51" x14ac:dyDescent="0.2">
      <c r="A125" s="26">
        <v>103.5</v>
      </c>
      <c r="B125" s="15">
        <f t="shared" si="12"/>
        <v>2.0933977455716585E-3</v>
      </c>
      <c r="C125" s="10">
        <f t="shared" si="13"/>
        <v>5.0000000000000001E-3</v>
      </c>
      <c r="D125" s="15">
        <f t="shared" ref="D125:D188" si="18">C125+B125</f>
        <v>7.0933977455716586E-3</v>
      </c>
      <c r="E125" s="16">
        <f t="shared" ref="E125:E188" si="19">A125*$K$2</f>
        <v>1.078125</v>
      </c>
      <c r="F125" s="25">
        <f t="shared" si="10"/>
        <v>9.6082420808899338E-2</v>
      </c>
      <c r="G125" s="24" t="str">
        <f t="shared" si="14"/>
        <v>Réduire la distance d’écoulement et/ou le débit d’exhaure maximal admissible</v>
      </c>
      <c r="H125" s="24"/>
      <c r="I125" s="17">
        <f t="shared" si="11"/>
        <v>0.20493228351212855</v>
      </c>
      <c r="J125" s="13" t="str">
        <f t="shared" si="15"/>
        <v>Réduire la distance d’écoulement et/ou le débit d’exhaure maximal admissible</v>
      </c>
      <c r="AO125" s="5"/>
      <c r="AP125" s="1"/>
      <c r="AQ125" s="1"/>
    </row>
    <row r="126" spans="1:43" ht="51" x14ac:dyDescent="0.2">
      <c r="A126" s="26">
        <v>104.5</v>
      </c>
      <c r="B126" s="15">
        <f t="shared" si="12"/>
        <v>2.073365231259968E-3</v>
      </c>
      <c r="C126" s="10">
        <f t="shared" si="13"/>
        <v>5.0000000000000001E-3</v>
      </c>
      <c r="D126" s="15">
        <f t="shared" si="18"/>
        <v>7.0733652312599676E-3</v>
      </c>
      <c r="E126" s="16">
        <f t="shared" si="19"/>
        <v>1.0885416666666665</v>
      </c>
      <c r="F126" s="25">
        <f t="shared" si="10"/>
        <v>9.5860611680773186E-2</v>
      </c>
      <c r="G126" s="24" t="str">
        <f t="shared" si="14"/>
        <v>Réduire la distance d’écoulement et/ou le débit d’exhaure maximal admissible</v>
      </c>
      <c r="H126" s="24"/>
      <c r="I126" s="17">
        <f t="shared" si="11"/>
        <v>0.20453240480709756</v>
      </c>
      <c r="J126" s="13" t="str">
        <f t="shared" si="15"/>
        <v>Réduire la distance d’écoulement et/ou le débit d’exhaure maximal admissible</v>
      </c>
      <c r="AO126" s="5"/>
      <c r="AP126" s="1"/>
      <c r="AQ126" s="1"/>
    </row>
    <row r="127" spans="1:43" ht="51" x14ac:dyDescent="0.2">
      <c r="A127" s="26">
        <v>105.5</v>
      </c>
      <c r="B127" s="15">
        <f t="shared" si="12"/>
        <v>2.0537124802527643E-3</v>
      </c>
      <c r="C127" s="10">
        <f t="shared" si="13"/>
        <v>5.0000000000000001E-3</v>
      </c>
      <c r="D127" s="15">
        <f t="shared" si="18"/>
        <v>7.0537124802527648E-3</v>
      </c>
      <c r="E127" s="16">
        <f t="shared" si="19"/>
        <v>1.0989583333333333</v>
      </c>
      <c r="F127" s="25">
        <f t="shared" si="10"/>
        <v>9.5642825135564824E-2</v>
      </c>
      <c r="G127" s="24" t="str">
        <f t="shared" si="14"/>
        <v>Réduire la distance d’écoulement et/ou le débit d’exhaure maximal admissible</v>
      </c>
      <c r="H127" s="24"/>
      <c r="I127" s="17">
        <f t="shared" si="11"/>
        <v>0.20413963629988918</v>
      </c>
      <c r="J127" s="13" t="str">
        <f t="shared" si="15"/>
        <v>Réduire la distance d’écoulement et/ou le débit d’exhaure maximal admissible</v>
      </c>
      <c r="AO127" s="5"/>
      <c r="AP127" s="1"/>
      <c r="AQ127" s="1"/>
    </row>
    <row r="128" spans="1:43" ht="51" x14ac:dyDescent="0.2">
      <c r="A128" s="26">
        <v>106.5</v>
      </c>
      <c r="B128" s="15">
        <f t="shared" si="12"/>
        <v>2.034428794992175E-3</v>
      </c>
      <c r="C128" s="10">
        <f t="shared" si="13"/>
        <v>5.0000000000000001E-3</v>
      </c>
      <c r="D128" s="15">
        <f t="shared" si="18"/>
        <v>7.0344287949921751E-3</v>
      </c>
      <c r="E128" s="16">
        <f t="shared" si="19"/>
        <v>1.109375</v>
      </c>
      <c r="F128" s="25">
        <f t="shared" si="10"/>
        <v>9.5428952511091458E-2</v>
      </c>
      <c r="G128" s="24" t="str">
        <f t="shared" si="14"/>
        <v>Réduire la distance d’écoulement et/ou le débit d’exhaure maximal admissible</v>
      </c>
      <c r="H128" s="24"/>
      <c r="I128" s="17">
        <f t="shared" si="11"/>
        <v>0.20375378921283271</v>
      </c>
      <c r="J128" s="13" t="str">
        <f t="shared" si="15"/>
        <v>Réduire la distance d’écoulement et/ou le débit d’exhaure maximal admissible</v>
      </c>
      <c r="AO128" s="5"/>
      <c r="AP128" s="1"/>
      <c r="AQ128" s="1"/>
    </row>
    <row r="129" spans="1:43" ht="51" x14ac:dyDescent="0.2">
      <c r="A129" s="26">
        <v>107.5</v>
      </c>
      <c r="B129" s="15">
        <f t="shared" si="12"/>
        <v>2.0155038759689919E-3</v>
      </c>
      <c r="C129" s="10">
        <f t="shared" si="13"/>
        <v>5.0000000000000001E-3</v>
      </c>
      <c r="D129" s="15">
        <f t="shared" si="18"/>
        <v>7.015503875968992E-3</v>
      </c>
      <c r="E129" s="16">
        <f t="shared" si="19"/>
        <v>1.1197916666666665</v>
      </c>
      <c r="F129" s="25">
        <f t="shared" si="10"/>
        <v>9.5218889031282672E-2</v>
      </c>
      <c r="G129" s="24" t="str">
        <f t="shared" si="14"/>
        <v>Réduire la distance d’écoulement et/ou le débit d’exhaure maximal admissible</v>
      </c>
      <c r="H129" s="24"/>
      <c r="I129" s="17">
        <f t="shared" si="11"/>
        <v>0.20337468141830883</v>
      </c>
      <c r="J129" s="13" t="str">
        <f t="shared" si="15"/>
        <v>Réduire la distance d’écoulement et/ou le débit d’exhaure maximal admissible</v>
      </c>
      <c r="AO129" s="5"/>
      <c r="AP129" s="1"/>
      <c r="AQ129" s="1"/>
    </row>
    <row r="130" spans="1:43" ht="51" x14ac:dyDescent="0.2">
      <c r="A130" s="26">
        <v>108.5</v>
      </c>
      <c r="B130" s="15">
        <f t="shared" si="12"/>
        <v>1.9969278033794163E-3</v>
      </c>
      <c r="C130" s="10">
        <f t="shared" si="13"/>
        <v>5.0000000000000001E-3</v>
      </c>
      <c r="D130" s="15">
        <f t="shared" si="18"/>
        <v>6.9969278033794168E-3</v>
      </c>
      <c r="E130" s="16">
        <f t="shared" si="19"/>
        <v>1.1302083333333333</v>
      </c>
      <c r="F130" s="25">
        <f t="shared" si="10"/>
        <v>9.5012533633691915E-2</v>
      </c>
      <c r="G130" s="24" t="str">
        <f t="shared" si="14"/>
        <v>Réduire la distance d’écoulement et/ou le débit d’exhaure maximal admissible</v>
      </c>
      <c r="H130" s="24"/>
      <c r="I130" s="17">
        <f t="shared" si="11"/>
        <v>0.2030021371474543</v>
      </c>
      <c r="J130" s="13" t="str">
        <f t="shared" si="15"/>
        <v>Réduire la distance d’écoulement et/ou le débit d’exhaure maximal admissible</v>
      </c>
      <c r="AO130" s="5"/>
      <c r="AP130" s="1"/>
      <c r="AQ130" s="1"/>
    </row>
    <row r="131" spans="1:43" ht="51" x14ac:dyDescent="0.2">
      <c r="A131" s="26">
        <v>109.5</v>
      </c>
      <c r="B131" s="15">
        <f t="shared" si="12"/>
        <v>1.9786910197869098E-3</v>
      </c>
      <c r="C131" s="10">
        <f t="shared" si="13"/>
        <v>5.0000000000000001E-3</v>
      </c>
      <c r="D131" s="15">
        <f t="shared" si="18"/>
        <v>6.9786910197869104E-3</v>
      </c>
      <c r="E131" s="16">
        <f t="shared" si="19"/>
        <v>1.140625</v>
      </c>
      <c r="F131" s="25">
        <f t="shared" si="10"/>
        <v>9.4809788806130349E-2</v>
      </c>
      <c r="G131" s="24" t="str">
        <f t="shared" si="14"/>
        <v>Réduire la distance d’écoulement et/ou le débit d’exhaure maximal admissible</v>
      </c>
      <c r="H131" s="24"/>
      <c r="I131" s="17">
        <f t="shared" si="11"/>
        <v>0.20263598671409427</v>
      </c>
      <c r="J131" s="13" t="str">
        <f t="shared" si="15"/>
        <v>Réduire la distance d’écoulement et/ou le débit d’exhaure maximal admissible</v>
      </c>
      <c r="AO131" s="5"/>
      <c r="AP131" s="1"/>
      <c r="AQ131" s="1"/>
    </row>
    <row r="132" spans="1:43" ht="51" x14ac:dyDescent="0.2">
      <c r="A132" s="26">
        <v>110.5</v>
      </c>
      <c r="B132" s="15">
        <f t="shared" si="12"/>
        <v>1.9607843137254902E-3</v>
      </c>
      <c r="C132" s="10">
        <f t="shared" si="13"/>
        <v>5.0000000000000001E-3</v>
      </c>
      <c r="D132" s="15">
        <f t="shared" si="18"/>
        <v>6.9607843137254903E-3</v>
      </c>
      <c r="E132" s="16">
        <f t="shared" si="19"/>
        <v>1.1510416666666665</v>
      </c>
      <c r="F132" s="25">
        <f t="shared" si="10"/>
        <v>9.4610560431862709E-2</v>
      </c>
      <c r="G132" s="24" t="str">
        <f t="shared" si="14"/>
        <v>Réduire la distance d’écoulement et/ou le débit d’exhaure maximal admissible</v>
      </c>
      <c r="H132" s="24"/>
      <c r="I132" s="17">
        <f t="shared" si="11"/>
        <v>0.20227606625297861</v>
      </c>
      <c r="J132" s="13" t="str">
        <f t="shared" si="15"/>
        <v>Réduire la distance d’écoulement et/ou le débit d’exhaure maximal admissible</v>
      </c>
      <c r="AO132" s="5"/>
      <c r="AP132" s="1"/>
      <c r="AQ132" s="1"/>
    </row>
    <row r="133" spans="1:43" ht="51" x14ac:dyDescent="0.2">
      <c r="A133" s="26">
        <v>111.5</v>
      </c>
      <c r="B133" s="15">
        <f t="shared" si="12"/>
        <v>1.9431988041853511E-3</v>
      </c>
      <c r="C133" s="10">
        <f t="shared" si="13"/>
        <v>5.0000000000000001E-3</v>
      </c>
      <c r="D133" s="15">
        <f t="shared" si="18"/>
        <v>6.9431988041853514E-3</v>
      </c>
      <c r="E133" s="16">
        <f t="shared" si="19"/>
        <v>1.1614583333333333</v>
      </c>
      <c r="F133" s="25">
        <f t="shared" si="10"/>
        <v>9.4414757642846125E-2</v>
      </c>
      <c r="G133" s="24" t="str">
        <f t="shared" si="14"/>
        <v>Réduire la distance d’écoulement et/ou le débit d’exhaure maximal admissible</v>
      </c>
      <c r="H133" s="24"/>
      <c r="I133" s="17">
        <f t="shared" si="11"/>
        <v>0.20192221747146163</v>
      </c>
      <c r="J133" s="13" t="str">
        <f t="shared" si="15"/>
        <v>Réduire la distance d’écoulement et/ou le débit d’exhaure maximal admissible</v>
      </c>
      <c r="AO133" s="5"/>
      <c r="AP133" s="1"/>
      <c r="AQ133" s="1"/>
    </row>
    <row r="134" spans="1:43" ht="51" x14ac:dyDescent="0.2">
      <c r="A134" s="26">
        <v>112.5</v>
      </c>
      <c r="B134" s="15">
        <f t="shared" si="12"/>
        <v>1.9259259259259258E-3</v>
      </c>
      <c r="C134" s="10">
        <f t="shared" si="13"/>
        <v>5.0000000000000001E-3</v>
      </c>
      <c r="D134" s="15">
        <f t="shared" si="18"/>
        <v>6.9259259259259257E-3</v>
      </c>
      <c r="E134" s="16">
        <f t="shared" si="19"/>
        <v>1.171875</v>
      </c>
      <c r="F134" s="25">
        <f t="shared" ref="F134:F197" si="20">(H530-E530)/2/D530</f>
        <v>9.4222292680527522E-2</v>
      </c>
      <c r="G134" s="24" t="str">
        <f t="shared" si="14"/>
        <v>Réduire la distance d’écoulement et/ou le débit d’exhaure maximal admissible</v>
      </c>
      <c r="H134" s="24"/>
      <c r="I134" s="17">
        <f t="shared" ref="I134:I197" si="21">(R530-O530)/2/N530</f>
        <v>0.20157428741382594</v>
      </c>
      <c r="J134" s="13" t="str">
        <f t="shared" si="15"/>
        <v>Réduire la distance d’écoulement et/ou le débit d’exhaure maximal admissible</v>
      </c>
      <c r="AO134" s="5"/>
      <c r="AP134" s="1"/>
      <c r="AQ134" s="1"/>
    </row>
    <row r="135" spans="1:43" ht="51" x14ac:dyDescent="0.2">
      <c r="A135" s="26">
        <v>113.5</v>
      </c>
      <c r="B135" s="15">
        <f t="shared" ref="B135:B198" si="22">$E$2/A135</f>
        <v>1.9089574155653449E-3</v>
      </c>
      <c r="C135" s="10">
        <f t="shared" ref="C135:C198" si="23">$A$2/100</f>
        <v>5.0000000000000001E-3</v>
      </c>
      <c r="D135" s="15">
        <f t="shared" si="18"/>
        <v>6.9089574155653446E-3</v>
      </c>
      <c r="E135" s="16">
        <f t="shared" si="19"/>
        <v>1.1822916666666665</v>
      </c>
      <c r="F135" s="25">
        <f t="shared" si="20"/>
        <v>9.4033080763748861E-2</v>
      </c>
      <c r="G135" s="24" t="str">
        <f t="shared" ref="G135:G198" si="24">IF(E135&lt;F135,"OK","Réduire la distance d’écoulement et/ou le débit d’exhaure maximal admissible")</f>
        <v>Réduire la distance d’écoulement et/ou le débit d’exhaure maximal admissible</v>
      </c>
      <c r="H135" s="24"/>
      <c r="I135" s="17">
        <f t="shared" si="21"/>
        <v>0.2012321282375015</v>
      </c>
      <c r="J135" s="13" t="str">
        <f t="shared" ref="J135:J198" si="25">IF(E135&lt;I135,"OK","Réduire la distance d’écoulement et/ou le débit d’exhaure maximal admissible")</f>
        <v>Réduire la distance d’écoulement et/ou le débit d’exhaure maximal admissible</v>
      </c>
      <c r="AO135" s="5"/>
      <c r="AP135" s="1"/>
      <c r="AQ135" s="1"/>
    </row>
    <row r="136" spans="1:43" ht="51" x14ac:dyDescent="0.2">
      <c r="A136" s="26">
        <v>114.5</v>
      </c>
      <c r="B136" s="15">
        <f t="shared" si="22"/>
        <v>1.8922852983988354E-3</v>
      </c>
      <c r="C136" s="10">
        <f t="shared" si="23"/>
        <v>5.0000000000000001E-3</v>
      </c>
      <c r="D136" s="15">
        <f t="shared" si="18"/>
        <v>6.8922852983988358E-3</v>
      </c>
      <c r="E136" s="16">
        <f t="shared" si="19"/>
        <v>1.1927083333333333</v>
      </c>
      <c r="F136" s="25">
        <f t="shared" si="20"/>
        <v>9.3847039963339651E-2</v>
      </c>
      <c r="G136" s="24" t="str">
        <f t="shared" si="24"/>
        <v>Réduire la distance d’écoulement et/ou le débit d’exhaure maximal admissible</v>
      </c>
      <c r="H136" s="24"/>
      <c r="I136" s="17">
        <f t="shared" si="21"/>
        <v>0.20089559700048598</v>
      </c>
      <c r="J136" s="13" t="str">
        <f t="shared" si="25"/>
        <v>Réduire la distance d’écoulement et/ou le débit d’exhaure maximal admissible</v>
      </c>
      <c r="AO136" s="5"/>
      <c r="AP136" s="1"/>
      <c r="AQ136" s="1"/>
    </row>
    <row r="137" spans="1:43" ht="51" x14ac:dyDescent="0.2">
      <c r="A137" s="26">
        <v>115.5</v>
      </c>
      <c r="B137" s="15">
        <f t="shared" si="22"/>
        <v>1.8759018759018757E-3</v>
      </c>
      <c r="C137" s="10">
        <f t="shared" si="23"/>
        <v>5.0000000000000001E-3</v>
      </c>
      <c r="D137" s="15">
        <f t="shared" si="18"/>
        <v>6.8759018759018756E-3</v>
      </c>
      <c r="E137" s="16">
        <f t="shared" si="19"/>
        <v>1.203125</v>
      </c>
      <c r="F137" s="25">
        <f t="shared" si="20"/>
        <v>9.3664091083004469E-2</v>
      </c>
      <c r="G137" s="24" t="str">
        <f t="shared" si="24"/>
        <v>Réduire la distance d’écoulement et/ou le débit d’exhaure maximal admissible</v>
      </c>
      <c r="H137" s="24"/>
      <c r="I137" s="17">
        <f t="shared" si="21"/>
        <v>0.2005645554593129</v>
      </c>
      <c r="J137" s="13" t="str">
        <f t="shared" si="25"/>
        <v>Réduire la distance d’écoulement et/ou le débit d’exhaure maximal admissible</v>
      </c>
      <c r="AO137" s="5"/>
      <c r="AP137" s="1"/>
      <c r="AQ137" s="1"/>
    </row>
    <row r="138" spans="1:43" ht="51" x14ac:dyDescent="0.2">
      <c r="A138" s="26">
        <v>116.5</v>
      </c>
      <c r="B138" s="15">
        <f t="shared" si="22"/>
        <v>1.859799713876967E-3</v>
      </c>
      <c r="C138" s="10">
        <f t="shared" si="23"/>
        <v>5.0000000000000001E-3</v>
      </c>
      <c r="D138" s="15">
        <f t="shared" si="18"/>
        <v>6.8597997138769668E-3</v>
      </c>
      <c r="E138" s="16">
        <f t="shared" si="19"/>
        <v>1.2135416666666665</v>
      </c>
      <c r="F138" s="25">
        <f t="shared" si="20"/>
        <v>9.348415754613959E-2</v>
      </c>
      <c r="G138" s="24" t="str">
        <f t="shared" si="24"/>
        <v>Réduire la distance d’écoulement et/ou le débit d’exhaure maximal admissible</v>
      </c>
      <c r="H138" s="24"/>
      <c r="I138" s="17">
        <f t="shared" si="21"/>
        <v>0.20023886987696304</v>
      </c>
      <c r="J138" s="13" t="str">
        <f t="shared" si="25"/>
        <v>Réduire la distance d’écoulement et/ou le débit d’exhaure maximal admissible</v>
      </c>
      <c r="AO138" s="5"/>
      <c r="AP138" s="1"/>
      <c r="AQ138" s="1"/>
    </row>
    <row r="139" spans="1:43" ht="51" x14ac:dyDescent="0.2">
      <c r="A139" s="26">
        <v>117.5</v>
      </c>
      <c r="B139" s="15">
        <f t="shared" si="22"/>
        <v>1.8439716312056737E-3</v>
      </c>
      <c r="C139" s="10">
        <f t="shared" si="23"/>
        <v>5.0000000000000001E-3</v>
      </c>
      <c r="D139" s="15">
        <f t="shared" si="18"/>
        <v>6.8439716312056736E-3</v>
      </c>
      <c r="E139" s="16">
        <f t="shared" si="19"/>
        <v>1.2239583333333333</v>
      </c>
      <c r="F139" s="25">
        <f t="shared" si="20"/>
        <v>9.3307165288236488E-2</v>
      </c>
      <c r="G139" s="24" t="str">
        <f t="shared" si="24"/>
        <v>Réduire la distance d’écoulement et/ou le débit d’exhaure maximal admissible</v>
      </c>
      <c r="H139" s="24"/>
      <c r="I139" s="17">
        <f t="shared" si="21"/>
        <v>0.19991841084014975</v>
      </c>
      <c r="J139" s="13" t="str">
        <f t="shared" si="25"/>
        <v>Réduire la distance d’écoulement et/ou le débit d’exhaure maximal admissible</v>
      </c>
      <c r="AO139" s="5"/>
      <c r="AP139" s="1"/>
      <c r="AQ139" s="1"/>
    </row>
    <row r="140" spans="1:43" ht="51" x14ac:dyDescent="0.2">
      <c r="A140" s="26">
        <v>118.5</v>
      </c>
      <c r="B140" s="15">
        <f t="shared" si="22"/>
        <v>1.8284106891701827E-3</v>
      </c>
      <c r="C140" s="10">
        <f t="shared" si="23"/>
        <v>5.0000000000000001E-3</v>
      </c>
      <c r="D140" s="15">
        <f t="shared" si="18"/>
        <v>6.8284106891701828E-3</v>
      </c>
      <c r="E140" s="16">
        <f t="shared" si="19"/>
        <v>1.234375</v>
      </c>
      <c r="F140" s="25">
        <f t="shared" si="20"/>
        <v>9.3133042654552925E-2</v>
      </c>
      <c r="G140" s="24" t="str">
        <f t="shared" si="24"/>
        <v>Réduire la distance d’écoulement et/ou le débit d’exhaure maximal admissible</v>
      </c>
      <c r="H140" s="24"/>
      <c r="I140" s="17">
        <f t="shared" si="21"/>
        <v>0.19960305308544785</v>
      </c>
      <c r="J140" s="13" t="str">
        <f t="shared" si="25"/>
        <v>Réduire la distance d’écoulement et/ou le débit d’exhaure maximal admissible</v>
      </c>
      <c r="AO140" s="5"/>
      <c r="AP140" s="1"/>
      <c r="AQ140" s="1"/>
    </row>
    <row r="141" spans="1:43" ht="51" x14ac:dyDescent="0.2">
      <c r="A141" s="26">
        <v>119.5</v>
      </c>
      <c r="B141" s="15">
        <f t="shared" si="22"/>
        <v>1.813110181311018E-3</v>
      </c>
      <c r="C141" s="10">
        <f t="shared" si="23"/>
        <v>5.0000000000000001E-3</v>
      </c>
      <c r="D141" s="15">
        <f t="shared" si="18"/>
        <v>6.8131101813110181E-3</v>
      </c>
      <c r="E141" s="16">
        <f t="shared" si="19"/>
        <v>1.2447916666666665</v>
      </c>
      <c r="F141" s="25">
        <f t="shared" si="20"/>
        <v>9.2961720302752363E-2</v>
      </c>
      <c r="G141" s="24" t="str">
        <f t="shared" si="24"/>
        <v>Réduire la distance d’écoulement et/ou le débit d’exhaure maximal admissible</v>
      </c>
      <c r="H141" s="24"/>
      <c r="I141" s="17">
        <f t="shared" si="21"/>
        <v>0.19929267533376938</v>
      </c>
      <c r="J141" s="13" t="str">
        <f t="shared" si="25"/>
        <v>Réduire la distance d’écoulement et/ou le débit d’exhaure maximal admissible</v>
      </c>
      <c r="AO141" s="5"/>
      <c r="AP141" s="1"/>
      <c r="AQ141" s="1"/>
    </row>
    <row r="142" spans="1:43" ht="51" x14ac:dyDescent="0.2">
      <c r="A142" s="26">
        <v>120.5</v>
      </c>
      <c r="B142" s="15">
        <f t="shared" si="22"/>
        <v>1.7980636237897648E-3</v>
      </c>
      <c r="C142" s="10">
        <f t="shared" si="23"/>
        <v>5.0000000000000001E-3</v>
      </c>
      <c r="D142" s="15">
        <f t="shared" si="18"/>
        <v>6.7980636237897647E-3</v>
      </c>
      <c r="E142" s="16">
        <f t="shared" si="19"/>
        <v>1.2552083333333333</v>
      </c>
      <c r="F142" s="25">
        <f t="shared" si="20"/>
        <v>9.279313111023281E-2</v>
      </c>
      <c r="G142" s="24" t="str">
        <f t="shared" si="24"/>
        <v>Réduire la distance d’écoulement et/ou le débit d’exhaure maximal admissible</v>
      </c>
      <c r="H142" s="24"/>
      <c r="I142" s="17">
        <f t="shared" si="21"/>
        <v>0.19898716013272158</v>
      </c>
      <c r="J142" s="13" t="str">
        <f t="shared" si="25"/>
        <v>Réduire la distance d’écoulement et/ou le débit d’exhaure maximal admissible</v>
      </c>
      <c r="AO142" s="5"/>
      <c r="AP142" s="1"/>
      <c r="AQ142" s="1"/>
    </row>
    <row r="143" spans="1:43" ht="51" x14ac:dyDescent="0.2">
      <c r="A143" s="26">
        <v>121.5</v>
      </c>
      <c r="B143" s="15">
        <f t="shared" si="22"/>
        <v>1.7832647462277091E-3</v>
      </c>
      <c r="C143" s="10">
        <f t="shared" si="23"/>
        <v>5.0000000000000001E-3</v>
      </c>
      <c r="D143" s="15">
        <f t="shared" si="18"/>
        <v>6.7832647462277088E-3</v>
      </c>
      <c r="E143" s="16">
        <f t="shared" si="19"/>
        <v>1.265625</v>
      </c>
      <c r="F143" s="25">
        <f t="shared" si="20"/>
        <v>9.2627210085882955E-2</v>
      </c>
      <c r="G143" s="24" t="str">
        <f t="shared" si="24"/>
        <v>Réduire la distance d’écoulement et/ou le débit d’exhaure maximal admissible</v>
      </c>
      <c r="H143" s="24"/>
      <c r="I143" s="17">
        <f t="shared" si="21"/>
        <v>0.19868639370641092</v>
      </c>
      <c r="J143" s="13" t="str">
        <f t="shared" si="25"/>
        <v>Réduire la distance d’écoulement et/ou le débit d’exhaure maximal admissible</v>
      </c>
      <c r="AO143" s="5"/>
      <c r="AP143" s="1"/>
      <c r="AQ143" s="1"/>
    </row>
    <row r="144" spans="1:43" ht="51" x14ac:dyDescent="0.2">
      <c r="A144" s="26">
        <v>122.5</v>
      </c>
      <c r="B144" s="15">
        <f t="shared" si="22"/>
        <v>1.7687074829931971E-3</v>
      </c>
      <c r="C144" s="10">
        <f t="shared" si="23"/>
        <v>5.0000000000000001E-3</v>
      </c>
      <c r="D144" s="15">
        <f t="shared" si="18"/>
        <v>6.7687074829931972E-3</v>
      </c>
      <c r="E144" s="16">
        <f t="shared" si="19"/>
        <v>1.2760416666666665</v>
      </c>
      <c r="F144" s="25">
        <f t="shared" si="20"/>
        <v>9.2463894286020129E-2</v>
      </c>
      <c r="G144" s="24" t="str">
        <f t="shared" si="24"/>
        <v>Réduire la distance d’écoulement et/ou le débit d’exhaure maximal admissible</v>
      </c>
      <c r="H144" s="24"/>
      <c r="I144" s="17">
        <f t="shared" si="21"/>
        <v>0.19839026581228544</v>
      </c>
      <c r="J144" s="13" t="str">
        <f t="shared" si="25"/>
        <v>Réduire la distance d’écoulement et/ou le débit d’exhaure maximal admissible</v>
      </c>
      <c r="AO144" s="5"/>
      <c r="AP144" s="1"/>
      <c r="AQ144" s="1"/>
    </row>
    <row r="145" spans="1:43" ht="51" x14ac:dyDescent="0.2">
      <c r="A145" s="26">
        <v>123.5</v>
      </c>
      <c r="B145" s="15">
        <f t="shared" si="22"/>
        <v>1.7543859649122805E-3</v>
      </c>
      <c r="C145" s="10">
        <f t="shared" si="23"/>
        <v>5.0000000000000001E-3</v>
      </c>
      <c r="D145" s="15">
        <f t="shared" si="18"/>
        <v>6.7543859649122802E-3</v>
      </c>
      <c r="E145" s="16">
        <f t="shared" si="19"/>
        <v>1.2864583333333333</v>
      </c>
      <c r="F145" s="25">
        <f t="shared" si="20"/>
        <v>9.2303122734281276E-2</v>
      </c>
      <c r="G145" s="24" t="str">
        <f t="shared" si="24"/>
        <v>Réduire la distance d’écoulement et/ou le débit d’exhaure maximal admissible</v>
      </c>
      <c r="H145" s="24"/>
      <c r="I145" s="17">
        <f t="shared" si="21"/>
        <v>0.19809866960463274</v>
      </c>
      <c r="J145" s="13" t="str">
        <f t="shared" si="25"/>
        <v>Réduire la distance d’écoulement et/ou le débit d’exhaure maximal admissible</v>
      </c>
      <c r="AO145" s="5"/>
      <c r="AP145" s="1"/>
      <c r="AQ145" s="1"/>
    </row>
    <row r="146" spans="1:43" ht="51" x14ac:dyDescent="0.2">
      <c r="A146" s="26">
        <v>124.5</v>
      </c>
      <c r="B146" s="15">
        <f t="shared" si="22"/>
        <v>1.7402945113788486E-3</v>
      </c>
      <c r="C146" s="10">
        <f t="shared" si="23"/>
        <v>5.0000000000000001E-3</v>
      </c>
      <c r="D146" s="15">
        <f t="shared" si="18"/>
        <v>6.740294511378849E-3</v>
      </c>
      <c r="E146" s="16">
        <f t="shared" si="19"/>
        <v>1.296875</v>
      </c>
      <c r="F146" s="25">
        <f t="shared" si="20"/>
        <v>9.2144836345250503E-2</v>
      </c>
      <c r="G146" s="24" t="str">
        <f t="shared" si="24"/>
        <v>Réduire la distance d’écoulement et/ou le débit d’exhaure maximal admissible</v>
      </c>
      <c r="H146" s="24"/>
      <c r="I146" s="17">
        <f t="shared" si="21"/>
        <v>0.19781150150437388</v>
      </c>
      <c r="J146" s="13" t="str">
        <f t="shared" si="25"/>
        <v>Réduire la distance d’écoulement et/ou le débit d’exhaure maximal admissible</v>
      </c>
      <c r="AO146" s="5"/>
      <c r="AP146" s="1"/>
      <c r="AQ146" s="1"/>
    </row>
    <row r="147" spans="1:43" ht="51" x14ac:dyDescent="0.2">
      <c r="A147" s="26">
        <v>125.5</v>
      </c>
      <c r="B147" s="15">
        <f t="shared" si="22"/>
        <v>1.7264276228419653E-3</v>
      </c>
      <c r="C147" s="10">
        <f t="shared" si="23"/>
        <v>5.0000000000000001E-3</v>
      </c>
      <c r="D147" s="15">
        <f t="shared" si="18"/>
        <v>6.7264276228419656E-3</v>
      </c>
      <c r="E147" s="16">
        <f t="shared" si="19"/>
        <v>1.3072916666666665</v>
      </c>
      <c r="F147" s="25">
        <f t="shared" si="20"/>
        <v>9.1988977851621981E-2</v>
      </c>
      <c r="G147" s="24" t="str">
        <f t="shared" si="24"/>
        <v>Réduire la distance d’écoulement et/ou le débit d’exhaure maximal admissible</v>
      </c>
      <c r="H147" s="24"/>
      <c r="I147" s="17">
        <f t="shared" si="21"/>
        <v>0.1975286610748172</v>
      </c>
      <c r="J147" s="13" t="str">
        <f t="shared" si="25"/>
        <v>Réduire la distance d’écoulement et/ou le débit d’exhaure maximal admissible</v>
      </c>
      <c r="AO147" s="5"/>
      <c r="AP147" s="1"/>
      <c r="AQ147" s="1"/>
    </row>
    <row r="148" spans="1:43" ht="51" x14ac:dyDescent="0.2">
      <c r="A148" s="26">
        <v>126.5</v>
      </c>
      <c r="B148" s="15">
        <f t="shared" si="22"/>
        <v>1.7127799736495388E-3</v>
      </c>
      <c r="C148" s="10">
        <f t="shared" si="23"/>
        <v>5.0000000000000001E-3</v>
      </c>
      <c r="D148" s="15">
        <f t="shared" si="18"/>
        <v>6.7127799736495389E-3</v>
      </c>
      <c r="E148" s="16">
        <f t="shared" si="19"/>
        <v>1.3177083333333333</v>
      </c>
      <c r="F148" s="25">
        <f t="shared" si="20"/>
        <v>9.1835491734708036E-2</v>
      </c>
      <c r="G148" s="24" t="str">
        <f t="shared" si="24"/>
        <v>Réduire la distance d’écoulement et/ou le débit d’exhaure maximal admissible</v>
      </c>
      <c r="H148" s="24"/>
      <c r="I148" s="17">
        <f t="shared" si="21"/>
        <v>0.19725005090305445</v>
      </c>
      <c r="J148" s="13" t="str">
        <f t="shared" si="25"/>
        <v>Réduire la distance d’écoulement et/ou le débit d’exhaure maximal admissible</v>
      </c>
      <c r="AO148" s="5"/>
      <c r="AP148" s="1"/>
      <c r="AQ148" s="1"/>
    </row>
    <row r="149" spans="1:43" ht="51" x14ac:dyDescent="0.2">
      <c r="A149" s="26">
        <v>127.5</v>
      </c>
      <c r="B149" s="15">
        <f t="shared" si="22"/>
        <v>1.6993464052287581E-3</v>
      </c>
      <c r="C149" s="10">
        <f t="shared" si="23"/>
        <v>5.0000000000000001E-3</v>
      </c>
      <c r="D149" s="15">
        <f t="shared" si="18"/>
        <v>6.6993464052287587E-3</v>
      </c>
      <c r="E149" s="16">
        <f t="shared" si="19"/>
        <v>1.328125</v>
      </c>
      <c r="F149" s="25">
        <f t="shared" si="20"/>
        <v>9.1684324158114491E-2</v>
      </c>
      <c r="G149" s="24" t="str">
        <f t="shared" si="24"/>
        <v>Réduire la distance d’écoulement et/ou le débit d’exhaure maximal admissible</v>
      </c>
      <c r="H149" s="24"/>
      <c r="I149" s="17">
        <f t="shared" si="21"/>
        <v>0.19697557648670239</v>
      </c>
      <c r="J149" s="13" t="str">
        <f t="shared" si="25"/>
        <v>Réduire la distance d’écoulement et/ou le débit d’exhaure maximal admissible</v>
      </c>
      <c r="AO149" s="5"/>
      <c r="AP149" s="1"/>
      <c r="AQ149" s="1"/>
    </row>
    <row r="150" spans="1:43" ht="51" x14ac:dyDescent="0.2">
      <c r="A150" s="26">
        <v>128.5</v>
      </c>
      <c r="B150" s="15">
        <f t="shared" si="22"/>
        <v>1.6861219195849545E-3</v>
      </c>
      <c r="C150" s="10">
        <f t="shared" si="23"/>
        <v>5.0000000000000001E-3</v>
      </c>
      <c r="D150" s="15">
        <f t="shared" si="18"/>
        <v>6.6861219195849548E-3</v>
      </c>
      <c r="E150" s="16">
        <f t="shared" si="19"/>
        <v>1.3385416666666665</v>
      </c>
      <c r="F150" s="25">
        <f t="shared" si="20"/>
        <v>9.1535422904415881E-2</v>
      </c>
      <c r="G150" s="24" t="str">
        <f t="shared" si="24"/>
        <v>Réduire la distance d’écoulement et/ou le débit d’exhaure maximal admissible</v>
      </c>
      <c r="H150" s="24"/>
      <c r="I150" s="17">
        <f t="shared" si="21"/>
        <v>0.1967051461257098</v>
      </c>
      <c r="J150" s="13" t="str">
        <f t="shared" si="25"/>
        <v>Réduire la distance d’écoulement et/ou le débit d’exhaure maximal admissible</v>
      </c>
      <c r="AO150" s="5"/>
      <c r="AP150" s="1"/>
      <c r="AQ150" s="1"/>
    </row>
    <row r="151" spans="1:43" ht="51" x14ac:dyDescent="0.2">
      <c r="A151" s="26">
        <v>129.5</v>
      </c>
      <c r="B151" s="15">
        <f t="shared" si="22"/>
        <v>1.6731016731016729E-3</v>
      </c>
      <c r="C151" s="10">
        <f t="shared" si="23"/>
        <v>5.0000000000000001E-3</v>
      </c>
      <c r="D151" s="15">
        <f t="shared" si="18"/>
        <v>6.6731016731016732E-3</v>
      </c>
      <c r="E151" s="16">
        <f t="shared" si="19"/>
        <v>1.3489583333333333</v>
      </c>
      <c r="F151" s="25">
        <f t="shared" si="20"/>
        <v>9.1388737314673188E-2</v>
      </c>
      <c r="G151" s="24" t="str">
        <f t="shared" si="24"/>
        <v>Réduire la distance d’écoulement et/ou le débit d’exhaure maximal admissible</v>
      </c>
      <c r="H151" s="24"/>
      <c r="I151" s="17">
        <f t="shared" si="21"/>
        <v>0.19643867081896765</v>
      </c>
      <c r="J151" s="13" t="str">
        <f t="shared" si="25"/>
        <v>Réduire la distance d’écoulement et/ou le débit d’exhaure maximal admissible</v>
      </c>
      <c r="AO151" s="5"/>
      <c r="AP151" s="1"/>
      <c r="AQ151" s="1"/>
    </row>
    <row r="152" spans="1:43" ht="51" x14ac:dyDescent="0.2">
      <c r="A152" s="26">
        <v>130.5</v>
      </c>
      <c r="B152" s="15">
        <f t="shared" si="22"/>
        <v>1.6602809706257981E-3</v>
      </c>
      <c r="C152" s="10">
        <f t="shared" si="23"/>
        <v>5.0000000000000001E-3</v>
      </c>
      <c r="D152" s="15">
        <f t="shared" si="18"/>
        <v>6.6602809706257978E-3</v>
      </c>
      <c r="E152" s="16">
        <f t="shared" si="19"/>
        <v>1.359375</v>
      </c>
      <c r="F152" s="25">
        <f t="shared" si="20"/>
        <v>9.124421823064649E-2</v>
      </c>
      <c r="G152" s="24" t="str">
        <f t="shared" si="24"/>
        <v>Réduire la distance d’écoulement et/ou le débit d’exhaure maximal admissible</v>
      </c>
      <c r="H152" s="24"/>
      <c r="I152" s="17">
        <f t="shared" si="21"/>
        <v>0.19617606416547426</v>
      </c>
      <c r="J152" s="13" t="str">
        <f t="shared" si="25"/>
        <v>Réduire la distance d’écoulement et/ou le débit d’exhaure maximal admissible</v>
      </c>
      <c r="AO152" s="5"/>
      <c r="AP152" s="1"/>
      <c r="AQ152" s="1"/>
    </row>
    <row r="153" spans="1:43" ht="51" x14ac:dyDescent="0.2">
      <c r="A153" s="26">
        <v>131.5</v>
      </c>
      <c r="B153" s="15">
        <f t="shared" si="22"/>
        <v>1.64765525982256E-3</v>
      </c>
      <c r="C153" s="10">
        <f t="shared" si="23"/>
        <v>5.0000000000000001E-3</v>
      </c>
      <c r="D153" s="15">
        <f t="shared" si="18"/>
        <v>6.6476552598225599E-3</v>
      </c>
      <c r="E153" s="16">
        <f t="shared" si="19"/>
        <v>1.3697916666666665</v>
      </c>
      <c r="F153" s="25">
        <f t="shared" si="20"/>
        <v>9.1101817939562527E-2</v>
      </c>
      <c r="G153" s="24" t="str">
        <f t="shared" si="24"/>
        <v>Réduire la distance d’écoulement et/ou le débit d’exhaure maximal admissible</v>
      </c>
      <c r="H153" s="24"/>
      <c r="I153" s="17">
        <f t="shared" si="21"/>
        <v>0.19591724226982243</v>
      </c>
      <c r="J153" s="13" t="str">
        <f t="shared" si="25"/>
        <v>Réduire la distance d’écoulement et/ou le débit d’exhaure maximal admissible</v>
      </c>
      <c r="AO153" s="5"/>
      <c r="AP153" s="1"/>
      <c r="AQ153" s="1"/>
    </row>
    <row r="154" spans="1:43" ht="51" x14ac:dyDescent="0.2">
      <c r="A154" s="26">
        <v>132.5</v>
      </c>
      <c r="B154" s="15">
        <f t="shared" si="22"/>
        <v>1.6352201257861633E-3</v>
      </c>
      <c r="C154" s="10">
        <f t="shared" si="23"/>
        <v>5.0000000000000001E-3</v>
      </c>
      <c r="D154" s="15">
        <f t="shared" si="18"/>
        <v>6.6352201257861634E-3</v>
      </c>
      <c r="E154" s="16">
        <f t="shared" si="19"/>
        <v>1.3802083333333333</v>
      </c>
      <c r="F154" s="25">
        <f t="shared" si="20"/>
        <v>9.096149012130729E-2</v>
      </c>
      <c r="G154" s="24" t="str">
        <f t="shared" si="24"/>
        <v>Réduire la distance d’écoulement et/ou le débit d’exhaure maximal admissible</v>
      </c>
      <c r="H154" s="24"/>
      <c r="I154" s="17">
        <f t="shared" si="21"/>
        <v>0.19566212365178995</v>
      </c>
      <c r="J154" s="13" t="str">
        <f t="shared" si="25"/>
        <v>Réduire la distance d’écoulement et/ou le débit d’exhaure maximal admissible</v>
      </c>
      <c r="AO154" s="5"/>
      <c r="AP154" s="1"/>
      <c r="AQ154" s="1"/>
    </row>
    <row r="155" spans="1:43" ht="51" x14ac:dyDescent="0.2">
      <c r="A155" s="26">
        <v>133.5</v>
      </c>
      <c r="B155" s="15">
        <f t="shared" si="22"/>
        <v>1.622971285892634E-3</v>
      </c>
      <c r="C155" s="10">
        <f t="shared" si="23"/>
        <v>5.0000000000000001E-3</v>
      </c>
      <c r="D155" s="15">
        <f t="shared" si="18"/>
        <v>6.6229712858926343E-3</v>
      </c>
      <c r="E155" s="16">
        <f t="shared" si="19"/>
        <v>1.390625</v>
      </c>
      <c r="F155" s="25">
        <f t="shared" si="20"/>
        <v>9.0823189797919424E-2</v>
      </c>
      <c r="G155" s="24" t="str">
        <f t="shared" si="24"/>
        <v>Réduire la distance d’écoulement et/ou le débit d’exhaure maximal admissible</v>
      </c>
      <c r="H155" s="24"/>
      <c r="I155" s="17">
        <f t="shared" si="21"/>
        <v>0.19541062915982563</v>
      </c>
      <c r="J155" s="13" t="str">
        <f t="shared" si="25"/>
        <v>Réduire la distance d’écoulement et/ou le débit d’exhaure maximal admissible</v>
      </c>
      <c r="AO155" s="5"/>
      <c r="AP155" s="1"/>
      <c r="AQ155" s="1"/>
    </row>
    <row r="156" spans="1:43" ht="51" x14ac:dyDescent="0.2">
      <c r="A156" s="26">
        <v>134.5</v>
      </c>
      <c r="B156" s="15">
        <f t="shared" si="22"/>
        <v>1.61090458488228E-3</v>
      </c>
      <c r="C156" s="10">
        <f t="shared" si="23"/>
        <v>5.0000000000000001E-3</v>
      </c>
      <c r="D156" s="15">
        <f t="shared" si="18"/>
        <v>6.6109045848822805E-3</v>
      </c>
      <c r="E156" s="16">
        <f t="shared" si="19"/>
        <v>1.4010416666666665</v>
      </c>
      <c r="F156" s="25">
        <f t="shared" si="20"/>
        <v>9.0686873285268046E-2</v>
      </c>
      <c r="G156" s="24" t="str">
        <f t="shared" si="24"/>
        <v>Réduire la distance d’écoulement et/ou le débit d’exhaure maximal admissible</v>
      </c>
      <c r="H156" s="24"/>
      <c r="I156" s="17">
        <f t="shared" si="21"/>
        <v>0.19516268188823699</v>
      </c>
      <c r="J156" s="13" t="str">
        <f t="shared" si="25"/>
        <v>Réduire la distance d’écoulement et/ou le débit d’exhaure maximal admissible</v>
      </c>
      <c r="AO156" s="5"/>
      <c r="AP156" s="1"/>
      <c r="AQ156" s="1"/>
    </row>
    <row r="157" spans="1:43" ht="51" x14ac:dyDescent="0.2">
      <c r="A157" s="26">
        <v>135.5</v>
      </c>
      <c r="B157" s="15">
        <f t="shared" si="22"/>
        <v>1.5990159901599014E-3</v>
      </c>
      <c r="C157" s="10">
        <f t="shared" si="23"/>
        <v>5.0000000000000001E-3</v>
      </c>
      <c r="D157" s="15">
        <f t="shared" si="18"/>
        <v>6.5990159901599017E-3</v>
      </c>
      <c r="E157" s="16">
        <f t="shared" si="19"/>
        <v>1.4114583333333333</v>
      </c>
      <c r="F157" s="25">
        <f t="shared" si="20"/>
        <v>9.0552498146806215E-2</v>
      </c>
      <c r="G157" s="24" t="str">
        <f t="shared" si="24"/>
        <v>Réduire la distance d’écoulement et/ou le débit d’exhaure maximal admissible</v>
      </c>
      <c r="H157" s="24"/>
      <c r="I157" s="17">
        <f t="shared" si="21"/>
        <v>0.19491820709789473</v>
      </c>
      <c r="J157" s="13" t="str">
        <f t="shared" si="25"/>
        <v>Réduire la distance d’écoulement et/ou le débit d’exhaure maximal admissible</v>
      </c>
      <c r="AO157" s="5"/>
      <c r="AP157" s="1"/>
      <c r="AQ157" s="1"/>
    </row>
    <row r="158" spans="1:43" ht="51" x14ac:dyDescent="0.2">
      <c r="A158" s="26">
        <v>136.5</v>
      </c>
      <c r="B158" s="15">
        <f t="shared" si="22"/>
        <v>1.5873015873015871E-3</v>
      </c>
      <c r="C158" s="10">
        <f t="shared" si="23"/>
        <v>5.0000000000000001E-3</v>
      </c>
      <c r="D158" s="15">
        <f t="shared" si="18"/>
        <v>6.587301587301587E-3</v>
      </c>
      <c r="E158" s="16">
        <f t="shared" si="19"/>
        <v>1.421875</v>
      </c>
      <c r="F158" s="25">
        <f t="shared" si="20"/>
        <v>9.042002314929623E-2</v>
      </c>
      <c r="G158" s="24" t="str">
        <f t="shared" si="24"/>
        <v>Réduire la distance d’écoulement et/ou le débit d’exhaure maximal admissible</v>
      </c>
      <c r="H158" s="24"/>
      <c r="I158" s="17">
        <f t="shared" si="21"/>
        <v>0.19467713214028168</v>
      </c>
      <c r="J158" s="13" t="str">
        <f t="shared" si="25"/>
        <v>Réduire la distance d’écoulement et/ou le débit d’exhaure maximal admissible</v>
      </c>
      <c r="AO158" s="5"/>
      <c r="AP158" s="1"/>
      <c r="AQ158" s="1"/>
    </row>
    <row r="159" spans="1:43" ht="51" x14ac:dyDescent="0.2">
      <c r="A159" s="26">
        <v>137.5</v>
      </c>
      <c r="B159" s="15">
        <f t="shared" si="22"/>
        <v>1.5757575757575756E-3</v>
      </c>
      <c r="C159" s="10">
        <f t="shared" si="23"/>
        <v>5.0000000000000001E-3</v>
      </c>
      <c r="D159" s="15">
        <f t="shared" si="18"/>
        <v>6.5757575757575759E-3</v>
      </c>
      <c r="E159" s="16">
        <f t="shared" si="19"/>
        <v>1.4322916666666665</v>
      </c>
      <c r="F159" s="25">
        <f t="shared" si="20"/>
        <v>9.0289408220408707E-2</v>
      </c>
      <c r="G159" s="24" t="str">
        <f t="shared" si="24"/>
        <v>Réduire la distance d’écoulement et/ou le débit d’exhaure maximal admissible</v>
      </c>
      <c r="H159" s="24"/>
      <c r="I159" s="17">
        <f t="shared" si="21"/>
        <v>0.19443938638472155</v>
      </c>
      <c r="J159" s="13" t="str">
        <f t="shared" si="25"/>
        <v>Réduire la distance d’écoulement et/ou le débit d’exhaure maximal admissible</v>
      </c>
      <c r="AO159" s="5"/>
      <c r="AP159" s="1"/>
      <c r="AQ159" s="1"/>
    </row>
    <row r="160" spans="1:43" ht="51" x14ac:dyDescent="0.2">
      <c r="A160" s="26">
        <v>138.5</v>
      </c>
      <c r="B160" s="15">
        <f t="shared" si="22"/>
        <v>1.5643802647412753E-3</v>
      </c>
      <c r="C160" s="10">
        <f t="shared" si="23"/>
        <v>5.0000000000000001E-3</v>
      </c>
      <c r="D160" s="15">
        <f t="shared" si="18"/>
        <v>6.5643802647412756E-3</v>
      </c>
      <c r="E160" s="16">
        <f t="shared" si="19"/>
        <v>1.4427083333333333</v>
      </c>
      <c r="F160" s="25">
        <f t="shared" si="20"/>
        <v>9.0160614408104744E-2</v>
      </c>
      <c r="G160" s="24" t="str">
        <f t="shared" si="24"/>
        <v>Réduire la distance d’écoulement et/ou le débit d’exhaure maximal admissible</v>
      </c>
      <c r="H160" s="24"/>
      <c r="I160" s="17">
        <f t="shared" si="21"/>
        <v>0.19420490114863312</v>
      </c>
      <c r="J160" s="13" t="str">
        <f t="shared" si="25"/>
        <v>Réduire la distance d’écoulement et/ou le débit d’exhaure maximal admissible</v>
      </c>
      <c r="AO160" s="5"/>
      <c r="AP160" s="1"/>
      <c r="AQ160" s="1"/>
    </row>
    <row r="161" spans="1:43" ht="51" x14ac:dyDescent="0.2">
      <c r="A161" s="26">
        <v>139.5</v>
      </c>
      <c r="B161" s="15">
        <f t="shared" si="22"/>
        <v>1.5531660692951015E-3</v>
      </c>
      <c r="C161" s="10">
        <f t="shared" si="23"/>
        <v>5.0000000000000001E-3</v>
      </c>
      <c r="D161" s="15">
        <f t="shared" si="18"/>
        <v>6.5531660692951018E-3</v>
      </c>
      <c r="E161" s="16">
        <f t="shared" si="19"/>
        <v>1.453125</v>
      </c>
      <c r="F161" s="25">
        <f t="shared" si="20"/>
        <v>9.0033603841712828E-2</v>
      </c>
      <c r="G161" s="24" t="str">
        <f t="shared" si="24"/>
        <v>Réduire la distance d’écoulement et/ou le débit d’exhaure maximal admissible</v>
      </c>
      <c r="H161" s="24"/>
      <c r="I161" s="17">
        <f t="shared" si="21"/>
        <v>0.19397360963066446</v>
      </c>
      <c r="J161" s="13" t="str">
        <f t="shared" si="25"/>
        <v>Réduire la distance d’écoulement et/ou le débit d’exhaure maximal admissible</v>
      </c>
      <c r="AO161" s="5"/>
      <c r="AP161" s="1"/>
      <c r="AQ161" s="1"/>
    </row>
    <row r="162" spans="1:43" ht="51" x14ac:dyDescent="0.2">
      <c r="A162" s="26">
        <v>140.5</v>
      </c>
      <c r="B162" s="15">
        <f t="shared" si="22"/>
        <v>1.5421115065243178E-3</v>
      </c>
      <c r="C162" s="10">
        <f t="shared" si="23"/>
        <v>5.0000000000000001E-3</v>
      </c>
      <c r="D162" s="15">
        <f t="shared" si="18"/>
        <v>6.5421115065243179E-3</v>
      </c>
      <c r="E162" s="16">
        <f t="shared" si="19"/>
        <v>1.4635416666666665</v>
      </c>
      <c r="F162" s="25">
        <f t="shared" si="20"/>
        <v>8.9908339694619574E-2</v>
      </c>
      <c r="G162" s="24" t="str">
        <f t="shared" si="24"/>
        <v>Réduire la distance d’écoulement et/ou le débit d’exhaure maximal admissible</v>
      </c>
      <c r="H162" s="24"/>
      <c r="I162" s="17">
        <f t="shared" si="21"/>
        <v>0.19374544684656803</v>
      </c>
      <c r="J162" s="13" t="str">
        <f t="shared" si="25"/>
        <v>Réduire la distance d’écoulement et/ou le débit d’exhaure maximal admissible</v>
      </c>
      <c r="AO162" s="5"/>
      <c r="AP162" s="1"/>
      <c r="AQ162" s="1"/>
    </row>
    <row r="163" spans="1:43" ht="51" x14ac:dyDescent="0.2">
      <c r="A163" s="26">
        <v>141.5</v>
      </c>
      <c r="B163" s="15">
        <f t="shared" si="22"/>
        <v>1.5312131919905771E-3</v>
      </c>
      <c r="C163" s="10">
        <f t="shared" si="23"/>
        <v>5.0000000000000001E-3</v>
      </c>
      <c r="D163" s="15">
        <f t="shared" si="18"/>
        <v>6.5312131919905772E-3</v>
      </c>
      <c r="E163" s="16">
        <f t="shared" si="19"/>
        <v>1.4739583333333333</v>
      </c>
      <c r="F163" s="25">
        <f t="shared" si="20"/>
        <v>8.9784786148495985E-2</v>
      </c>
      <c r="G163" s="24" t="str">
        <f t="shared" si="24"/>
        <v>Réduire la distance d’écoulement et/ou le débit d’exhaure maximal admissible</v>
      </c>
      <c r="H163" s="24"/>
      <c r="I163" s="17">
        <f t="shared" si="21"/>
        <v>0.19352034956768729</v>
      </c>
      <c r="J163" s="13" t="str">
        <f t="shared" si="25"/>
        <v>Réduire la distance d’écoulement et/ou le débit d’exhaure maximal admissible</v>
      </c>
      <c r="AO163" s="5"/>
      <c r="AP163" s="1"/>
      <c r="AQ163" s="1"/>
    </row>
    <row r="164" spans="1:43" ht="51" x14ac:dyDescent="0.2">
      <c r="A164" s="26">
        <v>142.5</v>
      </c>
      <c r="B164" s="15">
        <f t="shared" si="22"/>
        <v>1.5204678362573099E-3</v>
      </c>
      <c r="C164" s="10">
        <f t="shared" si="23"/>
        <v>5.0000000000000001E-3</v>
      </c>
      <c r="D164" s="15">
        <f t="shared" si="18"/>
        <v>6.5204678362573102E-3</v>
      </c>
      <c r="E164" s="16">
        <f t="shared" si="19"/>
        <v>1.484375</v>
      </c>
      <c r="F164" s="25">
        <f t="shared" si="20"/>
        <v>8.9662908358986049E-2</v>
      </c>
      <c r="G164" s="24" t="str">
        <f t="shared" si="24"/>
        <v>Réduire la distance d’écoulement et/ou le débit d’exhaure maximal admissible</v>
      </c>
      <c r="H164" s="24"/>
      <c r="I164" s="17">
        <f t="shared" si="21"/>
        <v>0.1932982562619302</v>
      </c>
      <c r="J164" s="13" t="str">
        <f t="shared" si="25"/>
        <v>Réduire la distance d’écoulement et/ou le débit d’exhaure maximal admissible</v>
      </c>
      <c r="AO164" s="5"/>
      <c r="AP164" s="1"/>
      <c r="AQ164" s="1"/>
    </row>
    <row r="165" spans="1:43" ht="51" x14ac:dyDescent="0.2">
      <c r="A165" s="26">
        <v>143.5</v>
      </c>
      <c r="B165" s="15">
        <f t="shared" si="22"/>
        <v>1.5098722415795584E-3</v>
      </c>
      <c r="C165" s="10">
        <f t="shared" si="23"/>
        <v>5.0000000000000001E-3</v>
      </c>
      <c r="D165" s="15">
        <f t="shared" si="18"/>
        <v>6.5098722415795583E-3</v>
      </c>
      <c r="E165" s="16">
        <f t="shared" si="19"/>
        <v>1.4947916666666665</v>
      </c>
      <c r="F165" s="25">
        <f t="shared" si="20"/>
        <v>8.9542672422788863E-2</v>
      </c>
      <c r="G165" s="24" t="str">
        <f t="shared" si="24"/>
        <v>Réduire la distance d’écoulement et/ou le débit d’exhaure maximal admissible</v>
      </c>
      <c r="H165" s="24"/>
      <c r="I165" s="17">
        <f t="shared" si="21"/>
        <v>0.19307910703711414</v>
      </c>
      <c r="J165" s="13" t="str">
        <f t="shared" si="25"/>
        <v>Réduire la distance d’écoulement et/ou le débit d’exhaure maximal admissible</v>
      </c>
      <c r="AO165" s="5"/>
      <c r="AP165" s="1"/>
      <c r="AQ165" s="1"/>
    </row>
    <row r="166" spans="1:43" ht="51" x14ac:dyDescent="0.2">
      <c r="A166" s="26">
        <v>144.5</v>
      </c>
      <c r="B166" s="15">
        <f t="shared" si="22"/>
        <v>1.4994232987312571E-3</v>
      </c>
      <c r="C166" s="10">
        <f t="shared" si="23"/>
        <v>5.0000000000000001E-3</v>
      </c>
      <c r="D166" s="15">
        <f t="shared" si="18"/>
        <v>6.4994232987312574E-3</v>
      </c>
      <c r="E166" s="16">
        <f t="shared" si="19"/>
        <v>1.5052083333333333</v>
      </c>
      <c r="F166" s="25">
        <f t="shared" si="20"/>
        <v>8.9424045346067946E-2</v>
      </c>
      <c r="G166" s="24" t="str">
        <f t="shared" si="24"/>
        <v>Réduire la distance d’écoulement et/ou le débit d’exhaure maximal admissible</v>
      </c>
      <c r="H166" s="24"/>
      <c r="I166" s="17">
        <f t="shared" si="21"/>
        <v>0.1928628435865706</v>
      </c>
      <c r="J166" s="13" t="str">
        <f t="shared" si="25"/>
        <v>Réduire la distance d’écoulement et/ou le débit d’exhaure maximal admissible</v>
      </c>
      <c r="AO166" s="5"/>
      <c r="AP166" s="1"/>
      <c r="AQ166" s="1"/>
    </row>
    <row r="167" spans="1:43" ht="51" x14ac:dyDescent="0.2">
      <c r="A167" s="26">
        <v>145.5</v>
      </c>
      <c r="B167" s="15">
        <f t="shared" si="22"/>
        <v>1.4891179839633447E-3</v>
      </c>
      <c r="C167" s="10">
        <f t="shared" si="23"/>
        <v>5.0000000000000001E-3</v>
      </c>
      <c r="D167" s="15">
        <f t="shared" si="18"/>
        <v>6.4891179839633448E-3</v>
      </c>
      <c r="E167" s="16">
        <f t="shared" si="19"/>
        <v>1.515625</v>
      </c>
      <c r="F167" s="25">
        <f t="shared" si="20"/>
        <v>8.9306995014125867E-2</v>
      </c>
      <c r="G167" s="24" t="str">
        <f t="shared" si="24"/>
        <v>Réduire la distance d’écoulement et/ou le débit d’exhaure maximal admissible</v>
      </c>
      <c r="H167" s="24"/>
      <c r="I167" s="17">
        <f t="shared" si="21"/>
        <v>0.19264940913690512</v>
      </c>
      <c r="J167" s="13" t="str">
        <f t="shared" si="25"/>
        <v>Réduire la distance d’écoulement et/ou le débit d’exhaure maximal admissible</v>
      </c>
      <c r="AO167" s="5"/>
      <c r="AP167" s="1"/>
      <c r="AQ167" s="1"/>
    </row>
    <row r="168" spans="1:43" ht="51" x14ac:dyDescent="0.2">
      <c r="A168" s="26">
        <v>146.5</v>
      </c>
      <c r="B168" s="15">
        <f t="shared" si="22"/>
        <v>1.4789533560864618E-3</v>
      </c>
      <c r="C168" s="10">
        <f t="shared" si="23"/>
        <v>5.0000000000000001E-3</v>
      </c>
      <c r="D168" s="15">
        <f t="shared" si="18"/>
        <v>6.4789533560864615E-3</v>
      </c>
      <c r="E168" s="16">
        <f t="shared" si="19"/>
        <v>1.5260416666666665</v>
      </c>
      <c r="F168" s="25">
        <f t="shared" si="20"/>
        <v>8.9191490162285753E-2</v>
      </c>
      <c r="G168" s="24" t="str">
        <f t="shared" si="24"/>
        <v>Réduire la distance d’écoulement et/ou le débit d’exhaure maximal admissible</v>
      </c>
      <c r="H168" s="24"/>
      <c r="I168" s="17">
        <f t="shared" si="21"/>
        <v>0.19243874839781369</v>
      </c>
      <c r="J168" s="13" t="str">
        <f t="shared" si="25"/>
        <v>Réduire la distance d’écoulement et/ou le débit d’exhaure maximal admissible</v>
      </c>
      <c r="AO168" s="5"/>
      <c r="AP168" s="1"/>
      <c r="AQ168" s="1"/>
    </row>
    <row r="169" spans="1:43" ht="51" x14ac:dyDescent="0.2">
      <c r="A169" s="26">
        <v>147.5</v>
      </c>
      <c r="B169" s="15">
        <f t="shared" si="22"/>
        <v>1.4689265536723163E-3</v>
      </c>
      <c r="C169" s="10">
        <f t="shared" si="23"/>
        <v>5.0000000000000001E-3</v>
      </c>
      <c r="D169" s="15">
        <f t="shared" si="18"/>
        <v>6.4689265536723162E-3</v>
      </c>
      <c r="E169" s="16">
        <f t="shared" si="19"/>
        <v>1.5364583333333333</v>
      </c>
      <c r="F169" s="25">
        <f t="shared" si="20"/>
        <v>8.9077500347923472E-2</v>
      </c>
      <c r="G169" s="24" t="str">
        <f t="shared" si="24"/>
        <v>Réduire la distance d’écoulement et/ou le débit d’exhaure maximal admissible</v>
      </c>
      <c r="H169" s="24"/>
      <c r="I169" s="17">
        <f t="shared" si="21"/>
        <v>0.19223080751386182</v>
      </c>
      <c r="J169" s="13" t="str">
        <f t="shared" si="25"/>
        <v>Réduire la distance d’écoulement et/ou le débit d’exhaure maximal admissible</v>
      </c>
      <c r="AO169" s="5"/>
      <c r="AP169" s="1"/>
      <c r="AQ169" s="1"/>
    </row>
    <row r="170" spans="1:43" ht="51" x14ac:dyDescent="0.2">
      <c r="A170" s="26">
        <v>148.5</v>
      </c>
      <c r="B170" s="15">
        <f t="shared" si="22"/>
        <v>1.4590347923681257E-3</v>
      </c>
      <c r="C170" s="10">
        <f t="shared" si="23"/>
        <v>5.0000000000000001E-3</v>
      </c>
      <c r="D170" s="15">
        <f t="shared" si="18"/>
        <v>6.4590347923681258E-3</v>
      </c>
      <c r="E170" s="16">
        <f t="shared" si="19"/>
        <v>1.546875</v>
      </c>
      <c r="F170" s="25">
        <f t="shared" si="20"/>
        <v>8.8964995923598023E-2</v>
      </c>
      <c r="G170" s="24" t="str">
        <f t="shared" si="24"/>
        <v>Réduire la distance d’écoulement et/ou le débit d’exhaure maximal admissible</v>
      </c>
      <c r="H170" s="24"/>
      <c r="I170" s="17">
        <f t="shared" si="21"/>
        <v>0.19202553401813582</v>
      </c>
      <c r="J170" s="13" t="str">
        <f t="shared" si="25"/>
        <v>Réduire la distance d’écoulement et/ou le débit d’exhaure maximal admissible</v>
      </c>
      <c r="AO170" s="5"/>
      <c r="AP170" s="1"/>
      <c r="AQ170" s="1"/>
    </row>
    <row r="171" spans="1:43" ht="51" x14ac:dyDescent="0.2">
      <c r="A171" s="26">
        <v>149.5</v>
      </c>
      <c r="B171" s="15">
        <f t="shared" si="22"/>
        <v>1.4492753623188404E-3</v>
      </c>
      <c r="C171" s="10">
        <f t="shared" si="23"/>
        <v>5.0000000000000001E-3</v>
      </c>
      <c r="D171" s="15">
        <f t="shared" si="18"/>
        <v>6.4492753623188407E-3</v>
      </c>
      <c r="E171" s="16">
        <f t="shared" si="19"/>
        <v>1.5572916666666665</v>
      </c>
      <c r="F171" s="25">
        <f t="shared" si="20"/>
        <v>8.885394801122995E-2</v>
      </c>
      <c r="G171" s="24" t="str">
        <f t="shared" si="24"/>
        <v>Réduire la distance d’écoulement et/ou le débit d’exhaure maximal admissible</v>
      </c>
      <c r="H171" s="24"/>
      <c r="I171" s="17">
        <f t="shared" si="21"/>
        <v>0.19182287678768356</v>
      </c>
      <c r="J171" s="13" t="str">
        <f t="shared" si="25"/>
        <v>Réduire la distance d’écoulement et/ou le débit d’exhaure maximal admissible</v>
      </c>
      <c r="AO171" s="5"/>
      <c r="AP171" s="1"/>
      <c r="AQ171" s="1"/>
    </row>
    <row r="172" spans="1:43" ht="51" x14ac:dyDescent="0.2">
      <c r="A172" s="26">
        <v>150.5</v>
      </c>
      <c r="B172" s="15">
        <f t="shared" si="22"/>
        <v>1.4396456256921372E-3</v>
      </c>
      <c r="C172" s="10">
        <f t="shared" si="23"/>
        <v>5.0000000000000001E-3</v>
      </c>
      <c r="D172" s="15">
        <f t="shared" si="18"/>
        <v>6.4396456256921378E-3</v>
      </c>
      <c r="E172" s="16">
        <f t="shared" si="19"/>
        <v>1.5677083333333333</v>
      </c>
      <c r="F172" s="25">
        <f t="shared" si="20"/>
        <v>8.8744328477280629E-2</v>
      </c>
      <c r="G172" s="24" t="str">
        <f t="shared" si="24"/>
        <v>Réduire la distance d’écoulement et/ou le débit d’exhaure maximal admissible</v>
      </c>
      <c r="H172" s="24"/>
      <c r="I172" s="17">
        <f t="shared" si="21"/>
        <v>0.19162278600066351</v>
      </c>
      <c r="J172" s="13" t="str">
        <f t="shared" si="25"/>
        <v>Réduire la distance d’écoulement et/ou le débit d’exhaure maximal admissible</v>
      </c>
      <c r="AO172" s="5"/>
      <c r="AP172" s="1"/>
      <c r="AQ172" s="1"/>
    </row>
    <row r="173" spans="1:43" ht="51" x14ac:dyDescent="0.2">
      <c r="A173" s="26">
        <v>151.5</v>
      </c>
      <c r="B173" s="15">
        <f t="shared" si="22"/>
        <v>1.4301430143014301E-3</v>
      </c>
      <c r="C173" s="10">
        <f t="shared" si="23"/>
        <v>5.0000000000000001E-3</v>
      </c>
      <c r="D173" s="15">
        <f t="shared" si="18"/>
        <v>6.43014301430143E-3</v>
      </c>
      <c r="E173" s="16">
        <f t="shared" si="19"/>
        <v>1.578125</v>
      </c>
      <c r="F173" s="25">
        <f t="shared" si="20"/>
        <v>8.8636109908886943E-2</v>
      </c>
      <c r="G173" s="24" t="str">
        <f t="shared" si="24"/>
        <v>Réduire la distance d’écoulement et/ou le débit d’exhaure maximal admissible</v>
      </c>
      <c r="H173" s="24"/>
      <c r="I173" s="17">
        <f t="shared" si="21"/>
        <v>0.1914252130951257</v>
      </c>
      <c r="J173" s="13" t="str">
        <f t="shared" si="25"/>
        <v>Réduire la distance d’écoulement et/ou le débit d’exhaure maximal admissible</v>
      </c>
      <c r="AO173" s="5"/>
      <c r="AP173" s="1"/>
      <c r="AQ173" s="1"/>
    </row>
    <row r="174" spans="1:43" ht="51" x14ac:dyDescent="0.2">
      <c r="A174" s="26">
        <v>152.5</v>
      </c>
      <c r="B174" s="15">
        <f t="shared" si="22"/>
        <v>1.4207650273224042E-3</v>
      </c>
      <c r="C174" s="10">
        <f t="shared" si="23"/>
        <v>5.0000000000000001E-3</v>
      </c>
      <c r="D174" s="15">
        <f t="shared" si="18"/>
        <v>6.420765027322404E-3</v>
      </c>
      <c r="E174" s="16">
        <f t="shared" si="19"/>
        <v>1.5885416666666665</v>
      </c>
      <c r="F174" s="25">
        <f t="shared" si="20"/>
        <v>8.852926559090922E-2</v>
      </c>
      <c r="G174" s="24" t="str">
        <f t="shared" si="24"/>
        <v>Réduire la distance d’écoulement et/ou le débit d’exhaure maximal admissible</v>
      </c>
      <c r="H174" s="24"/>
      <c r="I174" s="17">
        <f t="shared" si="21"/>
        <v>0.19123011072935348</v>
      </c>
      <c r="J174" s="13" t="str">
        <f t="shared" si="25"/>
        <v>Réduire la distance d’écoulement et/ou le débit d’exhaure maximal admissible</v>
      </c>
      <c r="AO174" s="5"/>
      <c r="AP174" s="1"/>
      <c r="AQ174" s="1"/>
    </row>
    <row r="175" spans="1:43" ht="51" x14ac:dyDescent="0.2">
      <c r="A175" s="26">
        <v>153.5</v>
      </c>
      <c r="B175" s="15">
        <f t="shared" si="22"/>
        <v>1.4115092290988055E-3</v>
      </c>
      <c r="C175" s="10">
        <f t="shared" si="23"/>
        <v>5.0000000000000001E-3</v>
      </c>
      <c r="D175" s="15">
        <f t="shared" si="18"/>
        <v>6.4115092290988052E-3</v>
      </c>
      <c r="E175" s="16">
        <f t="shared" si="19"/>
        <v>1.5989583333333333</v>
      </c>
      <c r="F175" s="25">
        <f t="shared" si="20"/>
        <v>8.8423769483851319E-2</v>
      </c>
      <c r="G175" s="24" t="str">
        <f t="shared" si="24"/>
        <v>Réduire la distance d’écoulement et/ou le débit d’exhaure maximal admissible</v>
      </c>
      <c r="H175" s="24"/>
      <c r="I175" s="17">
        <f t="shared" si="21"/>
        <v>0.19103743274369675</v>
      </c>
      <c r="J175" s="13" t="str">
        <f t="shared" si="25"/>
        <v>Réduire la distance d’écoulement et/ou le débit d’exhaure maximal admissible</v>
      </c>
      <c r="AO175" s="5"/>
      <c r="AP175" s="1"/>
      <c r="AQ175" s="1"/>
    </row>
    <row r="176" spans="1:43" ht="51" x14ac:dyDescent="0.2">
      <c r="A176" s="26">
        <v>154.5</v>
      </c>
      <c r="B176" s="15">
        <f t="shared" si="22"/>
        <v>1.4023732470334412E-3</v>
      </c>
      <c r="C176" s="10">
        <f t="shared" si="23"/>
        <v>5.0000000000000001E-3</v>
      </c>
      <c r="D176" s="15">
        <f t="shared" si="18"/>
        <v>6.4023732470334417E-3</v>
      </c>
      <c r="E176" s="16">
        <f t="shared" si="19"/>
        <v>1.609375</v>
      </c>
      <c r="F176" s="25">
        <f t="shared" si="20"/>
        <v>8.8319596202615147E-2</v>
      </c>
      <c r="G176" s="24" t="str">
        <f t="shared" si="24"/>
        <v>Réduire la distance d’écoulement et/ou le débit d’exhaure maximal admissible</v>
      </c>
      <c r="H176" s="24"/>
      <c r="I176" s="17">
        <f t="shared" si="21"/>
        <v>0.19084713412383117</v>
      </c>
      <c r="J176" s="13" t="str">
        <f t="shared" si="25"/>
        <v>Réduire la distance d’écoulement et/ou le débit d’exhaure maximal admissible</v>
      </c>
      <c r="AO176" s="5"/>
      <c r="AP176" s="1"/>
      <c r="AQ176" s="1"/>
    </row>
    <row r="177" spans="1:43" ht="51" x14ac:dyDescent="0.2">
      <c r="A177" s="26">
        <v>155.5</v>
      </c>
      <c r="B177" s="15">
        <f t="shared" si="22"/>
        <v>1.3933547695605573E-3</v>
      </c>
      <c r="C177" s="10">
        <f t="shared" si="23"/>
        <v>5.0000000000000001E-3</v>
      </c>
      <c r="D177" s="15">
        <f t="shared" si="18"/>
        <v>6.3933547695605572E-3</v>
      </c>
      <c r="E177" s="16">
        <f t="shared" si="19"/>
        <v>1.6197916666666665</v>
      </c>
      <c r="F177" s="25">
        <f t="shared" si="20"/>
        <v>8.8216720996051864E-2</v>
      </c>
      <c r="G177" s="24" t="str">
        <f t="shared" si="24"/>
        <v>Réduire la distance d’écoulement et/ou le débit d’exhaure maximal admissible</v>
      </c>
      <c r="H177" s="24"/>
      <c r="I177" s="17">
        <f t="shared" si="21"/>
        <v>0.19065917096538218</v>
      </c>
      <c r="J177" s="13" t="str">
        <f t="shared" si="25"/>
        <v>Réduire la distance d’écoulement et/ou le débit d’exhaure maximal admissible</v>
      </c>
      <c r="AO177" s="5"/>
      <c r="AP177" s="1"/>
      <c r="AQ177" s="1"/>
    </row>
    <row r="178" spans="1:43" ht="51" x14ac:dyDescent="0.2">
      <c r="A178" s="26">
        <v>156.5</v>
      </c>
      <c r="B178" s="15">
        <f t="shared" si="22"/>
        <v>1.3844515441959529E-3</v>
      </c>
      <c r="C178" s="10">
        <f t="shared" si="23"/>
        <v>5.0000000000000001E-3</v>
      </c>
      <c r="D178" s="15">
        <f t="shared" si="18"/>
        <v>6.3844515441959532E-3</v>
      </c>
      <c r="E178" s="16">
        <f t="shared" si="19"/>
        <v>1.6302083333333333</v>
      </c>
      <c r="F178" s="25">
        <f t="shared" si="20"/>
        <v>8.8115119727276731E-2</v>
      </c>
      <c r="G178" s="24" t="str">
        <f t="shared" si="24"/>
        <v>Réduire la distance d’écoulement et/ou le débit d’exhaure maximal admissible</v>
      </c>
      <c r="H178" s="24"/>
      <c r="I178" s="17">
        <f t="shared" si="21"/>
        <v>0.19047350043985495</v>
      </c>
      <c r="J178" s="13" t="str">
        <f t="shared" si="25"/>
        <v>Réduire la distance d’écoulement et/ou le débit d’exhaure maximal admissible</v>
      </c>
      <c r="AO178" s="5"/>
      <c r="AP178" s="1"/>
      <c r="AQ178" s="1"/>
    </row>
    <row r="179" spans="1:43" ht="51" x14ac:dyDescent="0.2">
      <c r="A179" s="26">
        <v>157.5</v>
      </c>
      <c r="B179" s="15">
        <f t="shared" si="22"/>
        <v>1.3756613756613755E-3</v>
      </c>
      <c r="C179" s="10">
        <f t="shared" si="23"/>
        <v>5.0000000000000001E-3</v>
      </c>
      <c r="D179" s="15">
        <f t="shared" si="18"/>
        <v>6.3756613756613756E-3</v>
      </c>
      <c r="E179" s="16">
        <f t="shared" si="19"/>
        <v>1.640625</v>
      </c>
      <c r="F179" s="25">
        <f t="shared" si="20"/>
        <v>8.8014768854712641E-2</v>
      </c>
      <c r="G179" s="24" t="str">
        <f t="shared" si="24"/>
        <v>Réduire la distance d’écoulement et/ou le débit d’exhaure maximal admissible</v>
      </c>
      <c r="H179" s="24"/>
      <c r="I179" s="17">
        <f t="shared" si="21"/>
        <v>0.19029008076181328</v>
      </c>
      <c r="J179" s="13" t="str">
        <f t="shared" si="25"/>
        <v>Réduire la distance d’écoulement et/ou le débit d’exhaure maximal admissible</v>
      </c>
      <c r="AO179" s="5"/>
      <c r="AP179" s="1"/>
      <c r="AQ179" s="1"/>
    </row>
    <row r="180" spans="1:43" ht="51" x14ac:dyDescent="0.2">
      <c r="A180" s="26">
        <v>158.5</v>
      </c>
      <c r="B180" s="15">
        <f t="shared" si="22"/>
        <v>1.3669821240799157E-3</v>
      </c>
      <c r="C180" s="10">
        <f t="shared" si="23"/>
        <v>5.0000000000000001E-3</v>
      </c>
      <c r="D180" s="15">
        <f t="shared" si="18"/>
        <v>6.3669821240799158E-3</v>
      </c>
      <c r="E180" s="16">
        <f t="shared" si="19"/>
        <v>1.6510416666666665</v>
      </c>
      <c r="F180" s="25">
        <f t="shared" si="20"/>
        <v>8.7915645413832816E-2</v>
      </c>
      <c r="G180" s="24" t="str">
        <f t="shared" si="24"/>
        <v>Réduire la distance d’écoulement et/ou le débit d’exhaure maximal admissible</v>
      </c>
      <c r="H180" s="24"/>
      <c r="I180" s="17">
        <f t="shared" si="21"/>
        <v>0.19010887115725569</v>
      </c>
      <c r="J180" s="13" t="str">
        <f t="shared" si="25"/>
        <v>Réduire la distance d’écoulement et/ou le débit d’exhaure maximal admissible</v>
      </c>
      <c r="AO180" s="5"/>
      <c r="AP180" s="1"/>
      <c r="AQ180" s="1"/>
    </row>
    <row r="181" spans="1:43" ht="51" x14ac:dyDescent="0.2">
      <c r="A181" s="26">
        <v>159.5</v>
      </c>
      <c r="B181" s="15">
        <f t="shared" si="22"/>
        <v>1.3584117032392894E-3</v>
      </c>
      <c r="C181" s="10">
        <f t="shared" si="23"/>
        <v>5.0000000000000001E-3</v>
      </c>
      <c r="D181" s="15">
        <f t="shared" si="18"/>
        <v>6.3584117032392893E-3</v>
      </c>
      <c r="E181" s="16">
        <f t="shared" si="19"/>
        <v>1.6614583333333333</v>
      </c>
      <c r="F181" s="25">
        <f t="shared" si="20"/>
        <v>8.7817726999571327E-2</v>
      </c>
      <c r="G181" s="24" t="str">
        <f t="shared" si="24"/>
        <v>Réduire la distance d’écoulement et/ou le débit d’exhaure maximal admissible</v>
      </c>
      <c r="H181" s="24"/>
      <c r="I181" s="17">
        <f t="shared" si="21"/>
        <v>0.18992983183313664</v>
      </c>
      <c r="J181" s="13" t="str">
        <f t="shared" si="25"/>
        <v>Réduire la distance d’écoulement et/ou le débit d’exhaure maximal admissible</v>
      </c>
      <c r="AO181" s="5"/>
      <c r="AP181" s="1"/>
      <c r="AQ181" s="1"/>
    </row>
    <row r="182" spans="1:43" ht="51" x14ac:dyDescent="0.2">
      <c r="A182" s="26">
        <v>160.5</v>
      </c>
      <c r="B182" s="15">
        <f t="shared" si="22"/>
        <v>1.3499480789200414E-3</v>
      </c>
      <c r="C182" s="10">
        <f t="shared" si="23"/>
        <v>5.0000000000000001E-3</v>
      </c>
      <c r="D182" s="15">
        <f t="shared" si="18"/>
        <v>6.3499480789200417E-3</v>
      </c>
      <c r="E182" s="16">
        <f t="shared" si="19"/>
        <v>1.671875</v>
      </c>
      <c r="F182" s="25">
        <f t="shared" si="20"/>
        <v>8.7720991749373853E-2</v>
      </c>
      <c r="G182" s="24" t="str">
        <f t="shared" si="24"/>
        <v>Réduire la distance d’écoulement et/ou le débit d’exhaure maximal admissible</v>
      </c>
      <c r="H182" s="24"/>
      <c r="I182" s="17">
        <f t="shared" si="21"/>
        <v>0.1897529239479856</v>
      </c>
      <c r="J182" s="13" t="str">
        <f t="shared" si="25"/>
        <v>Réduire la distance d’écoulement et/ou le débit d’exhaure maximal admissible</v>
      </c>
      <c r="AO182" s="5"/>
      <c r="AP182" s="1"/>
      <c r="AQ182" s="1"/>
    </row>
    <row r="183" spans="1:43" ht="51" x14ac:dyDescent="0.2">
      <c r="A183" s="26">
        <v>161.5</v>
      </c>
      <c r="B183" s="15">
        <f t="shared" si="22"/>
        <v>1.3415892672858616E-3</v>
      </c>
      <c r="C183" s="10">
        <f t="shared" si="23"/>
        <v>5.0000000000000001E-3</v>
      </c>
      <c r="D183" s="15">
        <f t="shared" si="18"/>
        <v>6.3415892672858618E-3</v>
      </c>
      <c r="E183" s="16">
        <f t="shared" si="19"/>
        <v>1.6822916666666665</v>
      </c>
      <c r="F183" s="25">
        <f t="shared" si="20"/>
        <v>8.7625418326861645E-2</v>
      </c>
      <c r="G183" s="24" t="str">
        <f t="shared" si="24"/>
        <v>Réduire la distance d’écoulement et/ou le débit d’exhaure maximal admissible</v>
      </c>
      <c r="H183" s="24"/>
      <c r="I183" s="17">
        <f t="shared" si="21"/>
        <v>0.18957810958357785</v>
      </c>
      <c r="J183" s="13" t="str">
        <f t="shared" si="25"/>
        <v>Réduire la distance d’écoulement et/ou le débit d’exhaure maximal admissible</v>
      </c>
      <c r="AO183" s="5"/>
      <c r="AP183" s="1"/>
      <c r="AQ183" s="1"/>
    </row>
    <row r="184" spans="1:43" ht="51" x14ac:dyDescent="0.2">
      <c r="A184" s="26">
        <v>162.5</v>
      </c>
      <c r="B184" s="15">
        <f t="shared" si="22"/>
        <v>1.3333333333333333E-3</v>
      </c>
      <c r="C184" s="10">
        <f t="shared" si="23"/>
        <v>5.0000000000000001E-3</v>
      </c>
      <c r="D184" s="15">
        <f t="shared" si="18"/>
        <v>6.3333333333333332E-3</v>
      </c>
      <c r="E184" s="16">
        <f t="shared" si="19"/>
        <v>1.6927083333333333</v>
      </c>
      <c r="F184" s="25">
        <f t="shared" si="20"/>
        <v>8.7530985906082326E-2</v>
      </c>
      <c r="G184" s="24" t="str">
        <f t="shared" si="24"/>
        <v>Réduire la distance d’écoulement et/ou le débit d’exhaure maximal admissible</v>
      </c>
      <c r="H184" s="24"/>
      <c r="I184" s="17">
        <f t="shared" si="21"/>
        <v>0.18940535171761264</v>
      </c>
      <c r="J184" s="13" t="str">
        <f t="shared" si="25"/>
        <v>Réduire la distance d’écoulement et/ou le débit d’exhaure maximal admissible</v>
      </c>
      <c r="AO184" s="5"/>
      <c r="AP184" s="1"/>
      <c r="AQ184" s="1"/>
    </row>
    <row r="185" spans="1:43" ht="51" x14ac:dyDescent="0.2">
      <c r="A185" s="26">
        <v>163.5</v>
      </c>
      <c r="B185" s="15">
        <f t="shared" si="22"/>
        <v>1.3251783893985728E-3</v>
      </c>
      <c r="C185" s="10">
        <f t="shared" si="23"/>
        <v>5.0000000000000001E-3</v>
      </c>
      <c r="D185" s="15">
        <f t="shared" si="18"/>
        <v>6.3251783893985732E-3</v>
      </c>
      <c r="E185" s="16">
        <f t="shared" si="19"/>
        <v>1.703125</v>
      </c>
      <c r="F185" s="25">
        <f t="shared" si="20"/>
        <v>8.7437674156323975E-2</v>
      </c>
      <c r="G185" s="24" t="str">
        <f t="shared" si="24"/>
        <v>Réduire la distance d’écoulement et/ou le débit d’exhaure maximal admissible</v>
      </c>
      <c r="H185" s="24"/>
      <c r="I185" s="17">
        <f t="shared" si="21"/>
        <v>0.1892346141973584</v>
      </c>
      <c r="J185" s="13" t="str">
        <f t="shared" si="25"/>
        <v>Réduire la distance d’écoulement et/ou le débit d’exhaure maximal admissible</v>
      </c>
      <c r="AO185" s="5"/>
      <c r="AP185" s="1"/>
      <c r="AQ185" s="1"/>
    </row>
    <row r="186" spans="1:43" ht="51" x14ac:dyDescent="0.2">
      <c r="A186" s="26">
        <v>164.5</v>
      </c>
      <c r="B186" s="15">
        <f t="shared" si="22"/>
        <v>1.3171225937183384E-3</v>
      </c>
      <c r="C186" s="10">
        <f t="shared" si="23"/>
        <v>5.0000000000000001E-3</v>
      </c>
      <c r="D186" s="15">
        <f t="shared" si="18"/>
        <v>6.317122593718338E-3</v>
      </c>
      <c r="E186" s="16">
        <f t="shared" si="19"/>
        <v>1.7135416666666665</v>
      </c>
      <c r="F186" s="25">
        <f t="shared" si="20"/>
        <v>8.7345463227468181E-2</v>
      </c>
      <c r="G186" s="24" t="str">
        <f t="shared" si="24"/>
        <v>Réduire la distance d’écoulement et/ou le débit d’exhaure maximal admissible</v>
      </c>
      <c r="H186" s="24"/>
      <c r="I186" s="17">
        <f t="shared" si="21"/>
        <v>0.18906586171422371</v>
      </c>
      <c r="J186" s="13" t="str">
        <f t="shared" si="25"/>
        <v>Réduire la distance d’écoulement et/ou le débit d’exhaure maximal admissible</v>
      </c>
      <c r="AO186" s="5"/>
      <c r="AP186" s="1"/>
      <c r="AQ186" s="1"/>
    </row>
    <row r="187" spans="1:43" ht="51" x14ac:dyDescent="0.2">
      <c r="A187" s="26">
        <v>165.5</v>
      </c>
      <c r="B187" s="15">
        <f t="shared" si="22"/>
        <v>1.3091641490433029E-3</v>
      </c>
      <c r="C187" s="10">
        <f t="shared" si="23"/>
        <v>5.0000000000000001E-3</v>
      </c>
      <c r="D187" s="15">
        <f t="shared" si="18"/>
        <v>6.3091641490433028E-3</v>
      </c>
      <c r="E187" s="16">
        <f t="shared" si="19"/>
        <v>1.7239583333333333</v>
      </c>
      <c r="F187" s="25">
        <f t="shared" si="20"/>
        <v>8.7254333735860501E-2</v>
      </c>
      <c r="G187" s="24" t="str">
        <f t="shared" si="24"/>
        <v>Réduire la distance d’écoulement et/ou le débit d’exhaure maximal admissible</v>
      </c>
      <c r="H187" s="24"/>
      <c r="I187" s="17">
        <f t="shared" si="21"/>
        <v>0.18889905977921728</v>
      </c>
      <c r="J187" s="13" t="str">
        <f t="shared" si="25"/>
        <v>Réduire la distance d’écoulement et/ou le débit d’exhaure maximal admissible</v>
      </c>
      <c r="AO187" s="5"/>
      <c r="AP187" s="1"/>
      <c r="AQ187" s="1"/>
    </row>
    <row r="188" spans="1:43" ht="51" x14ac:dyDescent="0.2">
      <c r="A188" s="26">
        <v>166.5</v>
      </c>
      <c r="B188" s="15">
        <f t="shared" si="22"/>
        <v>1.3013013013013011E-3</v>
      </c>
      <c r="C188" s="10">
        <f t="shared" si="23"/>
        <v>5.0000000000000001E-3</v>
      </c>
      <c r="D188" s="15">
        <f t="shared" si="18"/>
        <v>6.3013013013013012E-3</v>
      </c>
      <c r="E188" s="16">
        <f t="shared" si="19"/>
        <v>1.734375</v>
      </c>
      <c r="F188" s="25">
        <f t="shared" si="20"/>
        <v>8.7164266750677052E-2</v>
      </c>
      <c r="G188" s="24" t="str">
        <f t="shared" si="24"/>
        <v>Réduire la distance d’écoulement et/ou le débit d’exhaure maximal admissible</v>
      </c>
      <c r="H188" s="24"/>
      <c r="I188" s="17">
        <f t="shared" si="21"/>
        <v>0.18873417469926079</v>
      </c>
      <c r="J188" s="13" t="str">
        <f t="shared" si="25"/>
        <v>Réduire la distance d’écoulement et/ou le débit d’exhaure maximal admissible</v>
      </c>
      <c r="AO188" s="5"/>
      <c r="AP188" s="1"/>
      <c r="AQ188" s="1"/>
    </row>
    <row r="189" spans="1:43" ht="51" x14ac:dyDescent="0.2">
      <c r="A189" s="26">
        <v>167.5</v>
      </c>
      <c r="B189" s="15">
        <f t="shared" si="22"/>
        <v>1.2935323383084577E-3</v>
      </c>
      <c r="C189" s="10">
        <f t="shared" si="23"/>
        <v>5.0000000000000001E-3</v>
      </c>
      <c r="D189" s="15">
        <f t="shared" ref="D189:D252" si="26">C189+B189</f>
        <v>6.2935323383084578E-3</v>
      </c>
      <c r="E189" s="16">
        <f t="shared" ref="E189:E252" si="27">A189*$K$2</f>
        <v>1.7447916666666665</v>
      </c>
      <c r="F189" s="25">
        <f t="shared" si="20"/>
        <v>8.7075243780766406E-2</v>
      </c>
      <c r="G189" s="24" t="str">
        <f t="shared" si="24"/>
        <v>Réduire la distance d’écoulement et/ou le débit d’exhaure maximal admissible</v>
      </c>
      <c r="H189" s="24"/>
      <c r="I189" s="17">
        <f t="shared" si="21"/>
        <v>0.18857117355431954</v>
      </c>
      <c r="J189" s="13" t="str">
        <f t="shared" si="25"/>
        <v>Réduire la distance d’écoulement et/ou le débit d’exhaure maximal admissible</v>
      </c>
      <c r="AO189" s="5"/>
      <c r="AP189" s="1"/>
      <c r="AQ189" s="1"/>
    </row>
    <row r="190" spans="1:43" ht="51" x14ac:dyDescent="0.2">
      <c r="A190" s="26">
        <v>168.5</v>
      </c>
      <c r="B190" s="15">
        <f t="shared" si="22"/>
        <v>1.2858555885262115E-3</v>
      </c>
      <c r="C190" s="10">
        <f t="shared" si="23"/>
        <v>5.0000000000000001E-3</v>
      </c>
      <c r="D190" s="15">
        <f t="shared" si="26"/>
        <v>6.2858555885262121E-3</v>
      </c>
      <c r="E190" s="16">
        <f t="shared" si="27"/>
        <v>1.7552083333333333</v>
      </c>
      <c r="F190" s="25">
        <f t="shared" si="20"/>
        <v>8.6987246761948647E-2</v>
      </c>
      <c r="G190" s="24" t="str">
        <f t="shared" si="24"/>
        <v>Réduire la distance d’écoulement et/ou le débit d’exhaure maximal admissible</v>
      </c>
      <c r="H190" s="24"/>
      <c r="I190" s="17">
        <f t="shared" si="21"/>
        <v>0.18841002417531852</v>
      </c>
      <c r="J190" s="13" t="str">
        <f t="shared" si="25"/>
        <v>Réduire la distance d’écoulement et/ou le débit d’exhaure maximal admissible</v>
      </c>
      <c r="AO190" s="5"/>
      <c r="AP190" s="1"/>
      <c r="AQ190" s="1"/>
    </row>
    <row r="191" spans="1:43" ht="51" x14ac:dyDescent="0.2">
      <c r="A191" s="26">
        <v>169.5</v>
      </c>
      <c r="B191" s="15">
        <f t="shared" si="22"/>
        <v>1.2782694198623401E-3</v>
      </c>
      <c r="C191" s="10">
        <f t="shared" si="23"/>
        <v>5.0000000000000001E-3</v>
      </c>
      <c r="D191" s="15">
        <f t="shared" si="26"/>
        <v>6.2782694198623406E-3</v>
      </c>
      <c r="E191" s="16">
        <f t="shared" si="27"/>
        <v>1.765625</v>
      </c>
      <c r="F191" s="25">
        <f t="shared" si="20"/>
        <v>8.6900258044752002E-2</v>
      </c>
      <c r="G191" s="24" t="str">
        <f t="shared" si="24"/>
        <v>Réduire la distance d’écoulement et/ou le débit d’exhaure maximal admissible</v>
      </c>
      <c r="H191" s="24"/>
      <c r="I191" s="17">
        <f t="shared" si="21"/>
        <v>0.1882506951228127</v>
      </c>
      <c r="J191" s="13" t="str">
        <f t="shared" si="25"/>
        <v>Réduire la distance d’écoulement et/ou le débit d’exhaure maximal admissible</v>
      </c>
      <c r="AO191" s="5"/>
      <c r="AP191" s="1"/>
      <c r="AQ191" s="1"/>
    </row>
    <row r="192" spans="1:43" ht="51" x14ac:dyDescent="0.2">
      <c r="A192" s="26">
        <v>170.5</v>
      </c>
      <c r="B192" s="15">
        <f t="shared" si="22"/>
        <v>1.2707722385141738E-3</v>
      </c>
      <c r="C192" s="10">
        <f t="shared" si="23"/>
        <v>5.0000000000000001E-3</v>
      </c>
      <c r="D192" s="15">
        <f t="shared" si="26"/>
        <v>6.2707722385141737E-3</v>
      </c>
      <c r="E192" s="16">
        <f t="shared" si="27"/>
        <v>1.7760416666666665</v>
      </c>
      <c r="F192" s="25">
        <f t="shared" si="20"/>
        <v>8.681426038257016E-2</v>
      </c>
      <c r="G192" s="24" t="str">
        <f t="shared" si="24"/>
        <v>Réduire la distance d’écoulement et/ou le débit d’exhaure maximal admissible</v>
      </c>
      <c r="H192" s="24"/>
      <c r="I192" s="17">
        <f t="shared" si="21"/>
        <v>0.1880931556663813</v>
      </c>
      <c r="J192" s="13" t="str">
        <f t="shared" si="25"/>
        <v>Réduire la distance d’écoulement et/ou le débit d’exhaure maximal admissible</v>
      </c>
      <c r="AO192" s="5"/>
      <c r="AP192" s="1"/>
      <c r="AQ192" s="1"/>
    </row>
    <row r="193" spans="1:43" ht="51" x14ac:dyDescent="0.2">
      <c r="A193" s="26">
        <v>171.5</v>
      </c>
      <c r="B193" s="15">
        <f t="shared" si="22"/>
        <v>1.2633624878522836E-3</v>
      </c>
      <c r="C193" s="10">
        <f t="shared" si="23"/>
        <v>5.0000000000000001E-3</v>
      </c>
      <c r="D193" s="15">
        <f t="shared" si="26"/>
        <v>6.2633624878522835E-3</v>
      </c>
      <c r="E193" s="16">
        <f t="shared" si="27"/>
        <v>1.7864583333333333</v>
      </c>
      <c r="F193" s="25">
        <f t="shared" si="20"/>
        <v>8.6729236920223801E-2</v>
      </c>
      <c r="G193" s="24" t="str">
        <f t="shared" si="24"/>
        <v>Réduire la distance d’écoulement et/ou le débit d’exhaure maximal admissible</v>
      </c>
      <c r="H193" s="24"/>
      <c r="I193" s="17">
        <f t="shared" si="21"/>
        <v>0.18793737576471758</v>
      </c>
      <c r="J193" s="13" t="str">
        <f t="shared" si="25"/>
        <v>Réduire la distance d’écoulement et/ou le débit d’exhaure maximal admissible</v>
      </c>
      <c r="AO193" s="5"/>
      <c r="AP193" s="1"/>
      <c r="AQ193" s="1"/>
    </row>
    <row r="194" spans="1:43" ht="51" x14ac:dyDescent="0.2">
      <c r="A194" s="26">
        <v>172.5</v>
      </c>
      <c r="B194" s="15">
        <f t="shared" si="22"/>
        <v>1.2560386473429951E-3</v>
      </c>
      <c r="C194" s="10">
        <f t="shared" si="23"/>
        <v>5.0000000000000001E-3</v>
      </c>
      <c r="D194" s="15">
        <f t="shared" si="26"/>
        <v>6.2560386473429954E-3</v>
      </c>
      <c r="E194" s="16">
        <f t="shared" si="27"/>
        <v>1.796875</v>
      </c>
      <c r="F194" s="25">
        <f t="shared" si="20"/>
        <v>8.6645171182909306E-2</v>
      </c>
      <c r="G194" s="24" t="str">
        <f t="shared" si="24"/>
        <v>Réduire la distance d’écoulement et/ou le débit d’exhaure maximal admissible</v>
      </c>
      <c r="H194" s="24"/>
      <c r="I194" s="17">
        <f t="shared" si="21"/>
        <v>0.18778332604638689</v>
      </c>
      <c r="J194" s="13" t="str">
        <f t="shared" si="25"/>
        <v>Réduire la distance d’écoulement et/ou le débit d’exhaure maximal admissible</v>
      </c>
      <c r="AO194" s="5"/>
      <c r="AP194" s="1"/>
      <c r="AQ194" s="1"/>
    </row>
    <row r="195" spans="1:43" ht="51" x14ac:dyDescent="0.2">
      <c r="A195" s="26">
        <v>173.5</v>
      </c>
      <c r="B195" s="15">
        <f t="shared" si="22"/>
        <v>1.2487992315081652E-3</v>
      </c>
      <c r="C195" s="10">
        <f t="shared" si="23"/>
        <v>5.0000000000000001E-3</v>
      </c>
      <c r="D195" s="15">
        <f t="shared" si="26"/>
        <v>6.2487992315081653E-3</v>
      </c>
      <c r="E195" s="16">
        <f t="shared" si="27"/>
        <v>1.8072916666666665</v>
      </c>
      <c r="F195" s="25">
        <f t="shared" si="20"/>
        <v>8.6562047065520731E-2</v>
      </c>
      <c r="G195" s="24" t="str">
        <f t="shared" si="24"/>
        <v>Réduire la distance d’écoulement et/ou le débit d’exhaure maximal admissible</v>
      </c>
      <c r="H195" s="24"/>
      <c r="I195" s="17">
        <f t="shared" si="21"/>
        <v>0.18763097779122725</v>
      </c>
      <c r="J195" s="13" t="str">
        <f t="shared" si="25"/>
        <v>Réduire la distance d’écoulement et/ou le débit d’exhaure maximal admissible</v>
      </c>
      <c r="AO195" s="5"/>
      <c r="AP195" s="1"/>
      <c r="AQ195" s="1"/>
    </row>
    <row r="196" spans="1:43" ht="51" x14ac:dyDescent="0.2">
      <c r="A196" s="26">
        <v>174.5</v>
      </c>
      <c r="B196" s="15">
        <f t="shared" si="22"/>
        <v>1.2416427889207257E-3</v>
      </c>
      <c r="C196" s="10">
        <f t="shared" si="23"/>
        <v>5.0000000000000001E-3</v>
      </c>
      <c r="D196" s="15">
        <f t="shared" si="26"/>
        <v>6.241642788920726E-3</v>
      </c>
      <c r="E196" s="16">
        <f t="shared" si="27"/>
        <v>1.8177083333333333</v>
      </c>
      <c r="F196" s="25">
        <f t="shared" si="20"/>
        <v>8.6479848822329203E-2</v>
      </c>
      <c r="G196" s="24" t="str">
        <f t="shared" si="24"/>
        <v>Réduire la distance d’écoulement et/ou le débit d’exhaure maximal admissible</v>
      </c>
      <c r="H196" s="24"/>
      <c r="I196" s="17">
        <f t="shared" si="21"/>
        <v>0.18748030291236639</v>
      </c>
      <c r="J196" s="13" t="str">
        <f t="shared" si="25"/>
        <v>Réduire la distance d’écoulement et/ou le débit d’exhaure maximal admissible</v>
      </c>
      <c r="AO196" s="5"/>
      <c r="AP196" s="1"/>
      <c r="AQ196" s="1"/>
    </row>
    <row r="197" spans="1:43" ht="51" x14ac:dyDescent="0.2">
      <c r="A197" s="26">
        <v>175.5</v>
      </c>
      <c r="B197" s="15">
        <f t="shared" si="22"/>
        <v>1.2345679012345679E-3</v>
      </c>
      <c r="C197" s="10">
        <f t="shared" si="23"/>
        <v>5.0000000000000001E-3</v>
      </c>
      <c r="D197" s="15">
        <f t="shared" si="26"/>
        <v>6.2345679012345678E-3</v>
      </c>
      <c r="E197" s="16">
        <f t="shared" si="27"/>
        <v>1.828125</v>
      </c>
      <c r="F197" s="25">
        <f t="shared" si="20"/>
        <v>8.6398561057006926E-2</v>
      </c>
      <c r="G197" s="24" t="str">
        <f t="shared" si="24"/>
        <v>Réduire la distance d’écoulement et/ou le débit d’exhaure maximal admissible</v>
      </c>
      <c r="H197" s="24"/>
      <c r="I197" s="17">
        <f t="shared" si="21"/>
        <v>0.18733127393883336</v>
      </c>
      <c r="J197" s="13" t="str">
        <f t="shared" si="25"/>
        <v>Réduire la distance d’écoulement et/ou le débit d’exhaure maximal admissible</v>
      </c>
      <c r="AO197" s="5"/>
      <c r="AP197" s="1"/>
      <c r="AQ197" s="1"/>
    </row>
    <row r="198" spans="1:43" ht="51" x14ac:dyDescent="0.2">
      <c r="A198" s="26">
        <v>176.5</v>
      </c>
      <c r="B198" s="15">
        <f t="shared" si="22"/>
        <v>1.2275731822474032E-3</v>
      </c>
      <c r="C198" s="10">
        <f t="shared" si="23"/>
        <v>5.0000000000000001E-3</v>
      </c>
      <c r="D198" s="15">
        <f t="shared" si="26"/>
        <v>6.2275731822474031E-3</v>
      </c>
      <c r="E198" s="16">
        <f t="shared" si="27"/>
        <v>1.8385416666666665</v>
      </c>
      <c r="F198" s="25">
        <f t="shared" ref="F198:F261" si="28">(H594-E594)/2/D594</f>
        <v>8.6318168712981189E-2</v>
      </c>
      <c r="G198" s="24" t="str">
        <f t="shared" si="24"/>
        <v>Réduire la distance d’écoulement et/ou le débit d’exhaure maximal admissible</v>
      </c>
      <c r="H198" s="24"/>
      <c r="I198" s="17">
        <f t="shared" ref="I198:I261" si="29">(R594-O594)/2/N594</f>
        <v>0.18718386399874024</v>
      </c>
      <c r="J198" s="13" t="str">
        <f t="shared" si="25"/>
        <v>Réduire la distance d’écoulement et/ou le débit d’exhaure maximal admissible</v>
      </c>
      <c r="AO198" s="5"/>
      <c r="AP198" s="1"/>
      <c r="AQ198" s="1"/>
    </row>
    <row r="199" spans="1:43" ht="51" x14ac:dyDescent="0.2">
      <c r="A199" s="26">
        <v>177.5</v>
      </c>
      <c r="B199" s="15">
        <f t="shared" ref="B199:B262" si="30">$E$2/A199</f>
        <v>1.2206572769953052E-3</v>
      </c>
      <c r="C199" s="10">
        <f t="shared" ref="C199:C262" si="31">$A$2/100</f>
        <v>5.0000000000000001E-3</v>
      </c>
      <c r="D199" s="15">
        <f t="shared" si="26"/>
        <v>6.2206572769953053E-3</v>
      </c>
      <c r="E199" s="16">
        <f t="shared" si="27"/>
        <v>1.8489583333333333</v>
      </c>
      <c r="F199" s="25">
        <f t="shared" si="28"/>
        <v>8.623865706410723E-2</v>
      </c>
      <c r="G199" s="24" t="str">
        <f t="shared" ref="G199:G262" si="32">IF(E199&lt;F199,"OK","Réduire la distance d’écoulement et/ou le débit d’exhaure maximal admissible")</f>
        <v>Réduire la distance d’écoulement et/ou le débit d’exhaure maximal admissible</v>
      </c>
      <c r="H199" s="24"/>
      <c r="I199" s="17">
        <f t="shared" si="29"/>
        <v>0.18703804680301261</v>
      </c>
      <c r="J199" s="13" t="str">
        <f t="shared" ref="J199:J262" si="33">IF(E199&lt;I199,"OK","Réduire la distance d’écoulement et/ou le débit d’exhaure maximal admissible")</f>
        <v>Réduire la distance d’écoulement et/ou le débit d’exhaure maximal admissible</v>
      </c>
      <c r="AO199" s="5"/>
      <c r="AP199" s="1"/>
      <c r="AQ199" s="1"/>
    </row>
    <row r="200" spans="1:43" ht="51" x14ac:dyDescent="0.2">
      <c r="A200" s="26">
        <v>178.5</v>
      </c>
      <c r="B200" s="15">
        <f t="shared" si="30"/>
        <v>1.2138188608776842E-3</v>
      </c>
      <c r="C200" s="10">
        <f t="shared" si="31"/>
        <v>5.0000000000000001E-3</v>
      </c>
      <c r="D200" s="15">
        <f t="shared" si="26"/>
        <v>6.2138188608776845E-3</v>
      </c>
      <c r="E200" s="16">
        <f t="shared" si="27"/>
        <v>1.859375</v>
      </c>
      <c r="F200" s="25">
        <f t="shared" si="28"/>
        <v>8.6160011705646383E-2</v>
      </c>
      <c r="G200" s="24" t="str">
        <f t="shared" si="32"/>
        <v>Réduire la distance d’écoulement et/ou le débit d’exhaure maximal admissible</v>
      </c>
      <c r="H200" s="24"/>
      <c r="I200" s="17">
        <f t="shared" si="29"/>
        <v>0.18689379662964883</v>
      </c>
      <c r="J200" s="13" t="str">
        <f t="shared" si="33"/>
        <v>Réduire la distance d’écoulement et/ou le débit d’exhaure maximal admissible</v>
      </c>
      <c r="AO200" s="5"/>
      <c r="AP200" s="1"/>
      <c r="AQ200" s="1"/>
    </row>
    <row r="201" spans="1:43" ht="51" x14ac:dyDescent="0.2">
      <c r="A201" s="26">
        <v>179.5</v>
      </c>
      <c r="B201" s="15">
        <f t="shared" si="30"/>
        <v>1.2070566388115134E-3</v>
      </c>
      <c r="C201" s="10">
        <f t="shared" si="31"/>
        <v>5.0000000000000001E-3</v>
      </c>
      <c r="D201" s="15">
        <f t="shared" si="26"/>
        <v>6.2070566388115131E-3</v>
      </c>
      <c r="E201" s="16">
        <f t="shared" si="27"/>
        <v>1.8697916666666665</v>
      </c>
      <c r="F201" s="25">
        <f t="shared" si="28"/>
        <v>8.6082218545538491E-2</v>
      </c>
      <c r="G201" s="24" t="str">
        <f t="shared" si="32"/>
        <v>Réduire la distance d’écoulement et/ou le débit d’exhaure maximal admissible</v>
      </c>
      <c r="H201" s="24"/>
      <c r="I201" s="17">
        <f t="shared" si="29"/>
        <v>0.18675108830848711</v>
      </c>
      <c r="J201" s="13" t="str">
        <f t="shared" si="33"/>
        <v>Réduire la distance d’écoulement et/ou le débit d’exhaure maximal admissible</v>
      </c>
      <c r="AO201" s="5"/>
      <c r="AP201" s="1"/>
      <c r="AQ201" s="1"/>
    </row>
    <row r="202" spans="1:43" ht="51" x14ac:dyDescent="0.2">
      <c r="A202" s="26">
        <v>180.5</v>
      </c>
      <c r="B202" s="15">
        <f t="shared" si="30"/>
        <v>1.2003693444136657E-3</v>
      </c>
      <c r="C202" s="10">
        <f t="shared" si="31"/>
        <v>5.0000000000000001E-3</v>
      </c>
      <c r="D202" s="15">
        <f t="shared" si="26"/>
        <v>6.2003693444136658E-3</v>
      </c>
      <c r="E202" s="16">
        <f t="shared" si="27"/>
        <v>1.8802083333333333</v>
      </c>
      <c r="F202" s="25">
        <f t="shared" si="28"/>
        <v>8.6005263795957437E-2</v>
      </c>
      <c r="G202" s="24" t="str">
        <f t="shared" si="32"/>
        <v>Réduire la distance d’écoulement et/ou le débit d’exhaure maximal admissible</v>
      </c>
      <c r="H202" s="24"/>
      <c r="I202" s="17">
        <f t="shared" si="29"/>
        <v>0.18660989720646162</v>
      </c>
      <c r="J202" s="13" t="str">
        <f t="shared" si="33"/>
        <v>Réduire la distance d’écoulement et/ou le débit d’exhaure maximal admissible</v>
      </c>
      <c r="AO202" s="5"/>
      <c r="AP202" s="1"/>
      <c r="AQ202" s="1"/>
    </row>
    <row r="203" spans="1:43" ht="51" x14ac:dyDescent="0.2">
      <c r="A203" s="26">
        <v>181.5</v>
      </c>
      <c r="B203" s="15">
        <f t="shared" si="30"/>
        <v>1.1937557392102845E-3</v>
      </c>
      <c r="C203" s="10">
        <f t="shared" si="31"/>
        <v>5.0000000000000001E-3</v>
      </c>
      <c r="D203" s="15">
        <f t="shared" si="26"/>
        <v>6.1937557392102846E-3</v>
      </c>
      <c r="E203" s="16">
        <f t="shared" si="27"/>
        <v>1.890625</v>
      </c>
      <c r="F203" s="25">
        <f t="shared" si="28"/>
        <v>8.5929133965139293E-2</v>
      </c>
      <c r="G203" s="24" t="str">
        <f t="shared" si="32"/>
        <v>Réduire la distance d’écoulement et/ou le débit d’exhaure maximal admissible</v>
      </c>
      <c r="H203" s="24"/>
      <c r="I203" s="17">
        <f t="shared" si="29"/>
        <v>0.18647019921332997</v>
      </c>
      <c r="J203" s="13" t="str">
        <f t="shared" si="33"/>
        <v>Réduire la distance d’écoulement et/ou le débit d’exhaure maximal admissible</v>
      </c>
      <c r="AO203" s="5"/>
      <c r="AP203" s="1"/>
      <c r="AQ203" s="1"/>
    </row>
    <row r="204" spans="1:43" ht="51" x14ac:dyDescent="0.2">
      <c r="A204" s="26">
        <v>182.5</v>
      </c>
      <c r="B204" s="15">
        <f t="shared" si="30"/>
        <v>1.1872146118721461E-3</v>
      </c>
      <c r="C204" s="10">
        <f t="shared" si="31"/>
        <v>5.0000000000000001E-3</v>
      </c>
      <c r="D204" s="15">
        <f t="shared" si="26"/>
        <v>6.1872146118721466E-3</v>
      </c>
      <c r="E204" s="16">
        <f t="shared" si="27"/>
        <v>1.9010416666666665</v>
      </c>
      <c r="F204" s="25">
        <f t="shared" si="28"/>
        <v>8.5853815849472145E-2</v>
      </c>
      <c r="G204" s="24" t="str">
        <f t="shared" si="32"/>
        <v>Réduire la distance d’écoulement et/ou le débit d’exhaure maximal admissible</v>
      </c>
      <c r="H204" s="24"/>
      <c r="I204" s="17">
        <f t="shared" si="29"/>
        <v>0.1863319707278534</v>
      </c>
      <c r="J204" s="13" t="str">
        <f t="shared" si="33"/>
        <v>Réduire la distance d’écoulement et/ou le débit d’exhaure maximal admissible</v>
      </c>
      <c r="AO204" s="5"/>
      <c r="AP204" s="1"/>
      <c r="AQ204" s="1"/>
    </row>
    <row r="205" spans="1:43" ht="51" x14ac:dyDescent="0.2">
      <c r="A205" s="26">
        <v>183.5</v>
      </c>
      <c r="B205" s="15">
        <f t="shared" si="30"/>
        <v>1.1807447774750226E-3</v>
      </c>
      <c r="C205" s="10">
        <f t="shared" si="31"/>
        <v>5.0000000000000001E-3</v>
      </c>
      <c r="D205" s="15">
        <f t="shared" si="26"/>
        <v>6.1807447774750229E-3</v>
      </c>
      <c r="E205" s="16">
        <f t="shared" si="27"/>
        <v>1.9114583333333333</v>
      </c>
      <c r="F205" s="25">
        <f t="shared" si="28"/>
        <v>8.5779296525838808E-2</v>
      </c>
      <c r="G205" s="24" t="str">
        <f t="shared" si="32"/>
        <v>Réduire la distance d’écoulement et/ou le débit d’exhaure maximal admissible</v>
      </c>
      <c r="H205" s="24"/>
      <c r="I205" s="17">
        <f t="shared" si="29"/>
        <v>0.18619518864441437</v>
      </c>
      <c r="J205" s="13" t="str">
        <f t="shared" si="33"/>
        <v>Réduire la distance d’écoulement et/ou le débit d’exhaure maximal admissible</v>
      </c>
      <c r="AO205" s="5"/>
      <c r="AP205" s="1"/>
      <c r="AQ205" s="1"/>
    </row>
    <row r="206" spans="1:43" ht="51" x14ac:dyDescent="0.2">
      <c r="A206" s="26">
        <v>184.5</v>
      </c>
      <c r="B206" s="15">
        <f t="shared" si="30"/>
        <v>1.174345076784101E-3</v>
      </c>
      <c r="C206" s="10">
        <f t="shared" si="31"/>
        <v>5.0000000000000001E-3</v>
      </c>
      <c r="D206" s="15">
        <f t="shared" si="26"/>
        <v>6.1743450767841011E-3</v>
      </c>
      <c r="E206" s="16">
        <f t="shared" si="27"/>
        <v>1.921875</v>
      </c>
      <c r="F206" s="25">
        <f t="shared" si="28"/>
        <v>8.5705563344202457E-2</v>
      </c>
      <c r="G206" s="24" t="str">
        <f t="shared" si="32"/>
        <v>Réduire la distance d’écoulement et/ou le débit d’exhaure maximal admissible</v>
      </c>
      <c r="H206" s="24"/>
      <c r="I206" s="17">
        <f t="shared" si="29"/>
        <v>0.18605983034005455</v>
      </c>
      <c r="J206" s="13" t="str">
        <f t="shared" si="33"/>
        <v>Réduire la distance d’écoulement et/ou le débit d’exhaure maximal admissible</v>
      </c>
      <c r="AO206" s="5"/>
      <c r="AP206" s="1"/>
      <c r="AQ206" s="1"/>
    </row>
    <row r="207" spans="1:43" ht="51" x14ac:dyDescent="0.2">
      <c r="A207" s="26">
        <v>185.5</v>
      </c>
      <c r="B207" s="15">
        <f t="shared" si="30"/>
        <v>1.1680143755615452E-3</v>
      </c>
      <c r="C207" s="10">
        <f t="shared" si="31"/>
        <v>5.0000000000000001E-3</v>
      </c>
      <c r="D207" s="15">
        <f t="shared" si="26"/>
        <v>6.1680143755615448E-3</v>
      </c>
      <c r="E207" s="16">
        <f t="shared" si="27"/>
        <v>1.9322916666666665</v>
      </c>
      <c r="F207" s="25">
        <f t="shared" si="28"/>
        <v>8.5632603920426181E-2</v>
      </c>
      <c r="G207" s="24" t="str">
        <f t="shared" si="32"/>
        <v>Réduire la distance d’écoulement et/ou le débit d’exhaure maximal admissible</v>
      </c>
      <c r="H207" s="24"/>
      <c r="I207" s="17">
        <f t="shared" si="29"/>
        <v>0.18592587366191773</v>
      </c>
      <c r="J207" s="13" t="str">
        <f t="shared" si="33"/>
        <v>Réduire la distance d’écoulement et/ou le débit d’exhaure maximal admissible</v>
      </c>
      <c r="AO207" s="5"/>
      <c r="AP207" s="1"/>
      <c r="AQ207" s="1"/>
    </row>
    <row r="208" spans="1:43" ht="51" x14ac:dyDescent="0.2">
      <c r="A208" s="26">
        <v>186.5</v>
      </c>
      <c r="B208" s="15">
        <f t="shared" si="30"/>
        <v>1.1617515638963358E-3</v>
      </c>
      <c r="C208" s="10">
        <f t="shared" si="31"/>
        <v>5.0000000000000001E-3</v>
      </c>
      <c r="D208" s="15">
        <f t="shared" si="26"/>
        <v>6.1617515638963359E-3</v>
      </c>
      <c r="E208" s="16">
        <f t="shared" si="27"/>
        <v>1.9427083333333333</v>
      </c>
      <c r="F208" s="25">
        <f t="shared" si="28"/>
        <v>8.5560406129318381E-2</v>
      </c>
      <c r="G208" s="24" t="str">
        <f t="shared" si="32"/>
        <v>Réduire la distance d’écoulement et/ou le débit d’exhaure maximal admissible</v>
      </c>
      <c r="H208" s="24"/>
      <c r="I208" s="17">
        <f t="shared" si="29"/>
        <v>0.1857932969150837</v>
      </c>
      <c r="J208" s="13" t="str">
        <f t="shared" si="33"/>
        <v>Réduire la distance d’écoulement et/ou le débit d’exhaure maximal admissible</v>
      </c>
      <c r="AO208" s="5"/>
      <c r="AP208" s="1"/>
      <c r="AQ208" s="1"/>
    </row>
    <row r="209" spans="1:43" ht="51" x14ac:dyDescent="0.2">
      <c r="A209" s="26">
        <v>187.5</v>
      </c>
      <c r="B209" s="15">
        <f t="shared" si="30"/>
        <v>1.1555555555555555E-3</v>
      </c>
      <c r="C209" s="10">
        <f t="shared" si="31"/>
        <v>5.0000000000000001E-3</v>
      </c>
      <c r="D209" s="15">
        <f t="shared" si="26"/>
        <v>6.1555555555555556E-3</v>
      </c>
      <c r="E209" s="16">
        <f t="shared" si="27"/>
        <v>1.953125</v>
      </c>
      <c r="F209" s="25">
        <f t="shared" si="28"/>
        <v>8.5488958097895307E-2</v>
      </c>
      <c r="G209" s="24" t="str">
        <f t="shared" si="32"/>
        <v>Réduire la distance d’écoulement et/ou le débit d’exhaure maximal admissible</v>
      </c>
      <c r="H209" s="24"/>
      <c r="I209" s="17">
        <f t="shared" si="29"/>
        <v>0.18566207885077848</v>
      </c>
      <c r="J209" s="13" t="str">
        <f t="shared" si="33"/>
        <v>Réduire la distance d’écoulement et/ou le débit d’exhaure maximal admissible</v>
      </c>
      <c r="AO209" s="5"/>
      <c r="AP209" s="1"/>
      <c r="AQ209" s="1"/>
    </row>
    <row r="210" spans="1:43" ht="51" x14ac:dyDescent="0.2">
      <c r="A210" s="26">
        <v>188.5</v>
      </c>
      <c r="B210" s="15">
        <f t="shared" si="30"/>
        <v>1.1494252873563218E-3</v>
      </c>
      <c r="C210" s="10">
        <f t="shared" si="31"/>
        <v>5.0000000000000001E-3</v>
      </c>
      <c r="D210" s="15">
        <f t="shared" si="26"/>
        <v>6.1494252873563219E-3</v>
      </c>
      <c r="E210" s="16">
        <f t="shared" si="27"/>
        <v>1.9635416666666665</v>
      </c>
      <c r="F210" s="25">
        <f t="shared" si="28"/>
        <v>8.5418248198852742E-2</v>
      </c>
      <c r="G210" s="24" t="str">
        <f t="shared" si="32"/>
        <v>Réduire la distance d’écoulement et/ou le débit d’exhaure maximal admissible</v>
      </c>
      <c r="H210" s="24"/>
      <c r="I210" s="17">
        <f t="shared" si="29"/>
        <v>0.18553219865494727</v>
      </c>
      <c r="J210" s="13" t="str">
        <f t="shared" si="33"/>
        <v>Réduire la distance d’écoulement et/ou le débit d’exhaure maximal admissible</v>
      </c>
      <c r="AO210" s="5"/>
      <c r="AP210" s="1"/>
      <c r="AQ210" s="1"/>
    </row>
    <row r="211" spans="1:43" ht="51" x14ac:dyDescent="0.2">
      <c r="A211" s="26">
        <v>189.5</v>
      </c>
      <c r="B211" s="15">
        <f t="shared" si="30"/>
        <v>1.1433597185576076E-3</v>
      </c>
      <c r="C211" s="10">
        <f t="shared" si="31"/>
        <v>5.0000000000000001E-3</v>
      </c>
      <c r="D211" s="15">
        <f t="shared" si="26"/>
        <v>6.1433597185576077E-3</v>
      </c>
      <c r="E211" s="16">
        <f t="shared" si="27"/>
        <v>1.9739583333333333</v>
      </c>
      <c r="F211" s="25">
        <f t="shared" si="28"/>
        <v>8.5348265044240201E-2</v>
      </c>
      <c r="G211" s="24" t="str">
        <f t="shared" si="32"/>
        <v>Réduire la distance d’écoulement et/ou le débit d’exhaure maximal admissible</v>
      </c>
      <c r="H211" s="24"/>
      <c r="I211" s="17">
        <f t="shared" si="29"/>
        <v>0.18540363593717749</v>
      </c>
      <c r="J211" s="13" t="str">
        <f t="shared" si="33"/>
        <v>Réduire la distance d’écoulement et/ou le débit d’exhaure maximal admissible</v>
      </c>
      <c r="AO211" s="5"/>
      <c r="AP211" s="1"/>
      <c r="AQ211" s="1"/>
    </row>
    <row r="212" spans="1:43" ht="51" x14ac:dyDescent="0.2">
      <c r="A212" s="26">
        <v>190.5</v>
      </c>
      <c r="B212" s="15">
        <f t="shared" si="30"/>
        <v>1.137357830271216E-3</v>
      </c>
      <c r="C212" s="10">
        <f t="shared" si="31"/>
        <v>5.0000000000000001E-3</v>
      </c>
      <c r="D212" s="15">
        <f t="shared" si="26"/>
        <v>6.1373578302712159E-3</v>
      </c>
      <c r="E212" s="16">
        <f t="shared" si="27"/>
        <v>1.984375</v>
      </c>
      <c r="F212" s="25">
        <f t="shared" si="28"/>
        <v>8.5278997479329099E-2</v>
      </c>
      <c r="G212" s="24" t="str">
        <f t="shared" si="32"/>
        <v>Réduire la distance d’écoulement et/ou le débit d’exhaure maximal admissible</v>
      </c>
      <c r="H212" s="24"/>
      <c r="I212" s="17">
        <f t="shared" si="29"/>
        <v>0.18527637071995925</v>
      </c>
      <c r="J212" s="13" t="str">
        <f t="shared" si="33"/>
        <v>Réduire la distance d’écoulement et/ou le débit d’exhaure maximal admissible</v>
      </c>
      <c r="AO212" s="5"/>
      <c r="AP212" s="1"/>
      <c r="AQ212" s="1"/>
    </row>
    <row r="213" spans="1:43" ht="51" x14ac:dyDescent="0.2">
      <c r="A213" s="26">
        <v>191.5</v>
      </c>
      <c r="B213" s="15">
        <f t="shared" si="30"/>
        <v>1.1314186248912097E-3</v>
      </c>
      <c r="C213" s="10">
        <f t="shared" si="31"/>
        <v>5.0000000000000001E-3</v>
      </c>
      <c r="D213" s="15">
        <f t="shared" si="26"/>
        <v>6.1314186248912095E-3</v>
      </c>
      <c r="E213" s="16">
        <f t="shared" si="27"/>
        <v>1.9947916666666665</v>
      </c>
      <c r="F213" s="25">
        <f t="shared" si="28"/>
        <v>8.52104345766687E-2</v>
      </c>
      <c r="G213" s="24" t="str">
        <f t="shared" si="32"/>
        <v>Réduire la distance d’écoulement et/ou le débit d’exhaure maximal admissible</v>
      </c>
      <c r="H213" s="24"/>
      <c r="I213" s="17">
        <f t="shared" si="29"/>
        <v>0.18515038342827111</v>
      </c>
      <c r="J213" s="13" t="str">
        <f t="shared" si="33"/>
        <v>Réduire la distance d’écoulement et/ou le débit d’exhaure maximal admissible</v>
      </c>
      <c r="AO213" s="5"/>
      <c r="AP213" s="1"/>
      <c r="AQ213" s="1"/>
    </row>
    <row r="214" spans="1:43" ht="51" x14ac:dyDescent="0.2">
      <c r="A214" s="26">
        <v>192.5</v>
      </c>
      <c r="B214" s="15">
        <f t="shared" si="30"/>
        <v>1.1255411255411255E-3</v>
      </c>
      <c r="C214" s="10">
        <f t="shared" si="31"/>
        <v>5.0000000000000001E-3</v>
      </c>
      <c r="D214" s="15">
        <f t="shared" si="26"/>
        <v>6.1255411255411261E-3</v>
      </c>
      <c r="E214" s="16">
        <f t="shared" si="27"/>
        <v>2.005208333333333</v>
      </c>
      <c r="F214" s="25">
        <f t="shared" si="28"/>
        <v>8.5142565630323394E-2</v>
      </c>
      <c r="G214" s="24" t="str">
        <f t="shared" si="32"/>
        <v>Réduire la distance d’écoulement et/ou le débit d’exhaure maximal admissible</v>
      </c>
      <c r="H214" s="24"/>
      <c r="I214" s="17">
        <f t="shared" si="29"/>
        <v>0.18502565487948039</v>
      </c>
      <c r="J214" s="13" t="str">
        <f t="shared" si="33"/>
        <v>Réduire la distance d’écoulement et/ou le débit d’exhaure maximal admissible</v>
      </c>
      <c r="AO214" s="5"/>
      <c r="AP214" s="1"/>
      <c r="AQ214" s="1"/>
    </row>
    <row r="215" spans="1:43" ht="51" x14ac:dyDescent="0.2">
      <c r="A215" s="26">
        <v>193.5</v>
      </c>
      <c r="B215" s="15">
        <f t="shared" si="30"/>
        <v>1.1197243755383288E-3</v>
      </c>
      <c r="C215" s="10">
        <f t="shared" si="31"/>
        <v>5.0000000000000001E-3</v>
      </c>
      <c r="D215" s="15">
        <f t="shared" si="26"/>
        <v>6.1197243755383287E-3</v>
      </c>
      <c r="E215" s="16">
        <f t="shared" si="27"/>
        <v>2.015625</v>
      </c>
      <c r="F215" s="25">
        <f t="shared" si="28"/>
        <v>8.5075380150284208E-2</v>
      </c>
      <c r="G215" s="24" t="str">
        <f t="shared" si="32"/>
        <v>Réduire la distance d’écoulement et/ou le débit d’exhaure maximal admissible</v>
      </c>
      <c r="H215" s="24"/>
      <c r="I215" s="17">
        <f t="shared" si="29"/>
        <v>0.1849021662735458</v>
      </c>
      <c r="J215" s="13" t="str">
        <f t="shared" si="33"/>
        <v>Réduire la distance d’écoulement et/ou le débit d’exhaure maximal admissible</v>
      </c>
      <c r="AO215" s="5"/>
      <c r="AP215" s="1"/>
      <c r="AQ215" s="1"/>
    </row>
    <row r="216" spans="1:43" ht="51" x14ac:dyDescent="0.2">
      <c r="A216" s="26">
        <v>194.5</v>
      </c>
      <c r="B216" s="15">
        <f t="shared" si="30"/>
        <v>1.1139674378748928E-3</v>
      </c>
      <c r="C216" s="10">
        <f t="shared" si="31"/>
        <v>5.0000000000000001E-3</v>
      </c>
      <c r="D216" s="15">
        <f t="shared" si="26"/>
        <v>6.1139674378748931E-3</v>
      </c>
      <c r="E216" s="16">
        <f t="shared" si="27"/>
        <v>2.0260416666666665</v>
      </c>
      <c r="F216" s="25">
        <f t="shared" si="28"/>
        <v>8.5008867857048795E-2</v>
      </c>
      <c r="G216" s="24" t="str">
        <f t="shared" si="32"/>
        <v>Réduire la distance d’écoulement et/ou le débit d’exhaure maximal admissible</v>
      </c>
      <c r="H216" s="24"/>
      <c r="I216" s="17">
        <f t="shared" si="29"/>
        <v>0.18477989918351331</v>
      </c>
      <c r="J216" s="13" t="str">
        <f t="shared" si="33"/>
        <v>Réduire la distance d’écoulement et/ou le débit d’exhaure maximal admissible</v>
      </c>
      <c r="AO216" s="5"/>
      <c r="AP216" s="1"/>
      <c r="AQ216" s="1"/>
    </row>
    <row r="217" spans="1:43" ht="51" x14ac:dyDescent="0.2">
      <c r="A217" s="26">
        <v>195.5</v>
      </c>
      <c r="B217" s="15">
        <f t="shared" si="30"/>
        <v>1.1082693947144075E-3</v>
      </c>
      <c r="C217" s="10">
        <f t="shared" si="31"/>
        <v>5.0000000000000001E-3</v>
      </c>
      <c r="D217" s="15">
        <f t="shared" si="26"/>
        <v>6.1082693947144074E-3</v>
      </c>
      <c r="E217" s="16">
        <f t="shared" si="27"/>
        <v>2.036458333333333</v>
      </c>
      <c r="F217" s="25">
        <f t="shared" si="28"/>
        <v>8.494301867636414E-2</v>
      </c>
      <c r="G217" s="24" t="str">
        <f t="shared" si="32"/>
        <v>Réduire la distance d’écoulement et/ou le débit d’exhaure maximal admissible</v>
      </c>
      <c r="H217" s="24"/>
      <c r="I217" s="17">
        <f t="shared" si="29"/>
        <v>0.18465883554629356</v>
      </c>
      <c r="J217" s="13" t="str">
        <f t="shared" si="33"/>
        <v>Réduire la distance d’écoulement et/ou le débit d’exhaure maximal admissible</v>
      </c>
      <c r="AO217" s="5"/>
      <c r="AP217" s="1"/>
      <c r="AQ217" s="1"/>
    </row>
    <row r="218" spans="1:43" ht="51" x14ac:dyDescent="0.2">
      <c r="A218" s="26">
        <v>196.5</v>
      </c>
      <c r="B218" s="15">
        <f t="shared" si="30"/>
        <v>1.1026293469041559E-3</v>
      </c>
      <c r="C218" s="10">
        <f t="shared" si="31"/>
        <v>5.0000000000000001E-3</v>
      </c>
      <c r="D218" s="15">
        <f t="shared" si="26"/>
        <v>6.1026293469041565E-3</v>
      </c>
      <c r="E218" s="16">
        <f t="shared" si="27"/>
        <v>2.046875</v>
      </c>
      <c r="F218" s="25">
        <f t="shared" si="28"/>
        <v>8.4877822734125932E-2</v>
      </c>
      <c r="G218" s="24" t="str">
        <f t="shared" si="32"/>
        <v>Réduire la distance d’écoulement et/ou le débit d’exhaure maximal admissible</v>
      </c>
      <c r="H218" s="24"/>
      <c r="I218" s="17">
        <f t="shared" si="29"/>
        <v>0.18453895765371253</v>
      </c>
      <c r="J218" s="13" t="str">
        <f t="shared" si="33"/>
        <v>Réduire la distance d’écoulement et/ou le débit d’exhaure maximal admissible</v>
      </c>
      <c r="AO218" s="5"/>
      <c r="AP218" s="1"/>
      <c r="AQ218" s="1"/>
    </row>
    <row r="219" spans="1:43" ht="51" x14ac:dyDescent="0.2">
      <c r="A219" s="26">
        <v>197.5</v>
      </c>
      <c r="B219" s="15">
        <f t="shared" si="30"/>
        <v>1.0970464135021097E-3</v>
      </c>
      <c r="C219" s="10">
        <f t="shared" si="31"/>
        <v>5.0000000000000001E-3</v>
      </c>
      <c r="D219" s="15">
        <f t="shared" si="26"/>
        <v>6.0970464135021094E-3</v>
      </c>
      <c r="E219" s="16">
        <f t="shared" si="27"/>
        <v>2.0572916666666665</v>
      </c>
      <c r="F219" s="25">
        <f t="shared" si="28"/>
        <v>8.4813270351429451E-2</v>
      </c>
      <c r="G219" s="24" t="str">
        <f t="shared" si="32"/>
        <v>Réduire la distance d’écoulement et/ou le débit d’exhaure maximal admissible</v>
      </c>
      <c r="H219" s="24"/>
      <c r="I219" s="17">
        <f t="shared" si="29"/>
        <v>0.18442024814382504</v>
      </c>
      <c r="J219" s="13" t="str">
        <f t="shared" si="33"/>
        <v>Réduire la distance d’écoulement et/ou le débit d’exhaure maximal admissible</v>
      </c>
      <c r="AO219" s="5"/>
      <c r="AP219" s="1"/>
      <c r="AQ219" s="1"/>
    </row>
    <row r="220" spans="1:43" ht="51" x14ac:dyDescent="0.2">
      <c r="A220" s="26">
        <v>198.5</v>
      </c>
      <c r="B220" s="15">
        <f t="shared" si="30"/>
        <v>1.09151973131822E-3</v>
      </c>
      <c r="C220" s="10">
        <f t="shared" si="31"/>
        <v>5.0000000000000001E-3</v>
      </c>
      <c r="D220" s="15">
        <f t="shared" si="26"/>
        <v>6.0915197313182196E-3</v>
      </c>
      <c r="E220" s="16">
        <f t="shared" si="27"/>
        <v>2.067708333333333</v>
      </c>
      <c r="F220" s="25">
        <f t="shared" si="28"/>
        <v>8.474935203976687E-2</v>
      </c>
      <c r="G220" s="24" t="str">
        <f t="shared" si="32"/>
        <v>Réduire la distance d’écoulement et/ou le débit d’exhaure maximal admissible</v>
      </c>
      <c r="H220" s="24"/>
      <c r="I220" s="17">
        <f t="shared" si="29"/>
        <v>0.18430268999248245</v>
      </c>
      <c r="J220" s="13" t="str">
        <f t="shared" si="33"/>
        <v>Réduire la distance d’écoulement et/ou le débit d’exhaure maximal admissible</v>
      </c>
      <c r="AO220" s="5"/>
      <c r="AP220" s="1"/>
      <c r="AQ220" s="1"/>
    </row>
    <row r="221" spans="1:43" ht="51" x14ac:dyDescent="0.2">
      <c r="A221" s="26">
        <v>199.5</v>
      </c>
      <c r="B221" s="15">
        <f t="shared" si="30"/>
        <v>1.086048454469507E-3</v>
      </c>
      <c r="C221" s="10">
        <f t="shared" si="31"/>
        <v>5.0000000000000001E-3</v>
      </c>
      <c r="D221" s="15">
        <f t="shared" si="26"/>
        <v>6.0860484544695073E-3</v>
      </c>
      <c r="E221" s="16">
        <f t="shared" si="27"/>
        <v>2.078125</v>
      </c>
      <c r="F221" s="25">
        <f t="shared" si="28"/>
        <v>8.4686058496365402E-2</v>
      </c>
      <c r="G221" s="24" t="str">
        <f t="shared" si="32"/>
        <v>Réduire la distance d’écoulement et/ou le débit d’exhaure maximal admissible</v>
      </c>
      <c r="H221" s="24"/>
      <c r="I221" s="17">
        <f t="shared" si="29"/>
        <v>0.18418626650514591</v>
      </c>
      <c r="J221" s="13" t="str">
        <f t="shared" si="33"/>
        <v>Réduire la distance d’écoulement et/ou le débit d’exhaure maximal admissible</v>
      </c>
      <c r="AO221" s="5"/>
      <c r="AP221" s="1"/>
      <c r="AQ221" s="1"/>
    </row>
    <row r="222" spans="1:43" ht="51" x14ac:dyDescent="0.2">
      <c r="A222" s="26">
        <v>200.5</v>
      </c>
      <c r="B222" s="15">
        <f t="shared" si="30"/>
        <v>1.0806317539484621E-3</v>
      </c>
      <c r="C222" s="10">
        <f t="shared" si="31"/>
        <v>5.0000000000000001E-3</v>
      </c>
      <c r="D222" s="15">
        <f t="shared" si="26"/>
        <v>6.0806317539484622E-3</v>
      </c>
      <c r="E222" s="16">
        <f t="shared" si="27"/>
        <v>2.0885416666666665</v>
      </c>
      <c r="F222" s="25">
        <f t="shared" si="28"/>
        <v>8.4623380599662068E-2</v>
      </c>
      <c r="G222" s="24" t="str">
        <f t="shared" si="32"/>
        <v>Réduire la distance d’écoulement et/ou le débit d’exhaure maximal admissible</v>
      </c>
      <c r="H222" s="24"/>
      <c r="I222" s="17">
        <f t="shared" si="29"/>
        <v>0.1840709613089373</v>
      </c>
      <c r="J222" s="13" t="str">
        <f t="shared" si="33"/>
        <v>Réduire la distance d’écoulement et/ou le débit d’exhaure maximal admissible</v>
      </c>
      <c r="AO222" s="5"/>
      <c r="AP222" s="1"/>
      <c r="AQ222" s="1"/>
    </row>
    <row r="223" spans="1:43" ht="51" x14ac:dyDescent="0.2">
      <c r="A223" s="26">
        <v>201.5</v>
      </c>
      <c r="B223" s="15">
        <f t="shared" si="30"/>
        <v>1.0752688172043011E-3</v>
      </c>
      <c r="C223" s="10">
        <f t="shared" si="31"/>
        <v>5.0000000000000001E-3</v>
      </c>
      <c r="D223" s="15">
        <f t="shared" si="26"/>
        <v>6.0752688172043007E-3</v>
      </c>
      <c r="E223" s="16">
        <f t="shared" si="27"/>
        <v>2.098958333333333</v>
      </c>
      <c r="F223" s="25">
        <f t="shared" si="28"/>
        <v>8.456130940491019E-2</v>
      </c>
      <c r="G223" s="24" t="str">
        <f t="shared" si="32"/>
        <v>Réduire la distance d’écoulement et/ou le débit d’exhaure maximal admissible</v>
      </c>
      <c r="H223" s="24"/>
      <c r="I223" s="17">
        <f t="shared" si="29"/>
        <v>0.18395675834491879</v>
      </c>
      <c r="J223" s="13" t="str">
        <f t="shared" si="33"/>
        <v>Réduire la distance d’écoulement et/ou le débit d’exhaure maximal admissible</v>
      </c>
      <c r="AO223" s="5"/>
      <c r="AP223" s="1"/>
      <c r="AQ223" s="1"/>
    </row>
    <row r="224" spans="1:43" ht="51" x14ac:dyDescent="0.2">
      <c r="A224" s="26">
        <v>202.5</v>
      </c>
      <c r="B224" s="15">
        <f t="shared" si="30"/>
        <v>1.0699588477366254E-3</v>
      </c>
      <c r="C224" s="10">
        <f t="shared" si="31"/>
        <v>5.0000000000000001E-3</v>
      </c>
      <c r="D224" s="15">
        <f t="shared" si="26"/>
        <v>6.069958847736626E-3</v>
      </c>
      <c r="E224" s="16">
        <f t="shared" si="27"/>
        <v>2.109375</v>
      </c>
      <c r="F224" s="25">
        <f t="shared" si="28"/>
        <v>8.449983613991302E-2</v>
      </c>
      <c r="G224" s="24" t="str">
        <f t="shared" si="32"/>
        <v>Réduire la distance d’écoulement et/ou le débit d’exhaure maximal admissible</v>
      </c>
      <c r="H224" s="24"/>
      <c r="I224" s="17">
        <f t="shared" si="29"/>
        <v>0.18384364186059418</v>
      </c>
      <c r="J224" s="13" t="str">
        <f t="shared" si="33"/>
        <v>Réduire la distance d’écoulement et/ou le débit d’exhaure maximal admissible</v>
      </c>
      <c r="AO224" s="5"/>
      <c r="AP224" s="1"/>
      <c r="AQ224" s="1"/>
    </row>
    <row r="225" spans="1:43" ht="51" x14ac:dyDescent="0.2">
      <c r="A225" s="26">
        <v>203.5</v>
      </c>
      <c r="B225" s="15">
        <f t="shared" si="30"/>
        <v>1.0647010647010645E-3</v>
      </c>
      <c r="C225" s="10">
        <f t="shared" si="31"/>
        <v>5.0000000000000001E-3</v>
      </c>
      <c r="D225" s="15">
        <f t="shared" si="26"/>
        <v>6.0647010647010644E-3</v>
      </c>
      <c r="E225" s="16">
        <f t="shared" si="27"/>
        <v>2.1197916666666665</v>
      </c>
      <c r="F225" s="25">
        <f t="shared" si="28"/>
        <v>8.4438952200880574E-2</v>
      </c>
      <c r="G225" s="24" t="str">
        <f t="shared" si="32"/>
        <v>Réduire la distance d’écoulement et/ou le débit d’exhaure maximal admissible</v>
      </c>
      <c r="H225" s="24"/>
      <c r="I225" s="17">
        <f t="shared" si="29"/>
        <v>0.18373159640262471</v>
      </c>
      <c r="J225" s="13" t="str">
        <f t="shared" si="33"/>
        <v>Réduire la distance d’écoulement et/ou le débit d’exhaure maximal admissible</v>
      </c>
      <c r="AO225" s="5"/>
      <c r="AP225" s="1"/>
      <c r="AQ225" s="1"/>
    </row>
    <row r="226" spans="1:43" ht="51" x14ac:dyDescent="0.2">
      <c r="A226" s="26">
        <v>204.5</v>
      </c>
      <c r="B226" s="15">
        <f t="shared" si="30"/>
        <v>1.0594947025264873E-3</v>
      </c>
      <c r="C226" s="10">
        <f t="shared" si="31"/>
        <v>5.0000000000000001E-3</v>
      </c>
      <c r="D226" s="15">
        <f t="shared" si="26"/>
        <v>6.059494702526487E-3</v>
      </c>
      <c r="E226" s="16">
        <f t="shared" si="27"/>
        <v>2.130208333333333</v>
      </c>
      <c r="F226" s="25">
        <f t="shared" si="28"/>
        <v>8.4378649148405302E-2</v>
      </c>
      <c r="G226" s="24" t="str">
        <f t="shared" si="32"/>
        <v>Réduire la distance d’écoulement et/ou le débit d’exhaure maximal admissible</v>
      </c>
      <c r="H226" s="24"/>
      <c r="I226" s="17">
        <f t="shared" si="29"/>
        <v>0.18362060680975159</v>
      </c>
      <c r="J226" s="13" t="str">
        <f t="shared" si="33"/>
        <v>Réduire la distance d’écoulement et/ou le débit d’exhaure maximal admissible</v>
      </c>
      <c r="AO226" s="5"/>
      <c r="AP226" s="1"/>
      <c r="AQ226" s="1"/>
    </row>
    <row r="227" spans="1:43" ht="51" x14ac:dyDescent="0.2">
      <c r="A227" s="26">
        <v>205.5</v>
      </c>
      <c r="B227" s="15">
        <f t="shared" si="30"/>
        <v>1.05433901054339E-3</v>
      </c>
      <c r="C227" s="10">
        <f t="shared" si="31"/>
        <v>5.0000000000000001E-3</v>
      </c>
      <c r="D227" s="15">
        <f t="shared" si="26"/>
        <v>6.0543390105433897E-3</v>
      </c>
      <c r="E227" s="16">
        <f t="shared" si="27"/>
        <v>2.140625</v>
      </c>
      <c r="F227" s="25">
        <f t="shared" si="28"/>
        <v>8.4318918703552348E-2</v>
      </c>
      <c r="G227" s="24" t="str">
        <f t="shared" si="32"/>
        <v>Réduire la distance d’écoulement et/ou le débit d’exhaure maximal admissible</v>
      </c>
      <c r="H227" s="24"/>
      <c r="I227" s="17">
        <f t="shared" si="29"/>
        <v>0.18351065820591889</v>
      </c>
      <c r="J227" s="13" t="str">
        <f t="shared" si="33"/>
        <v>Réduire la distance d’écoulement et/ou le débit d’exhaure maximal admissible</v>
      </c>
      <c r="AO227" s="5"/>
      <c r="AP227" s="1"/>
      <c r="AQ227" s="1"/>
    </row>
    <row r="228" spans="1:43" ht="51" x14ac:dyDescent="0.2">
      <c r="A228" s="26">
        <v>206.5</v>
      </c>
      <c r="B228" s="15">
        <f t="shared" si="30"/>
        <v>1.0492332526230829E-3</v>
      </c>
      <c r="C228" s="10">
        <f t="shared" si="31"/>
        <v>5.0000000000000001E-3</v>
      </c>
      <c r="D228" s="15">
        <f t="shared" si="26"/>
        <v>6.0492332526230833E-3</v>
      </c>
      <c r="E228" s="16">
        <f t="shared" si="27"/>
        <v>2.1510416666666665</v>
      </c>
      <c r="F228" s="25">
        <f t="shared" si="28"/>
        <v>8.4259752744061681E-2</v>
      </c>
      <c r="G228" s="24" t="str">
        <f t="shared" si="32"/>
        <v>Réduire la distance d’écoulement et/ou le débit d’exhaure maximal admissible</v>
      </c>
      <c r="H228" s="24"/>
      <c r="I228" s="17">
        <f t="shared" si="29"/>
        <v>0.18340173599359008</v>
      </c>
      <c r="J228" s="13" t="str">
        <f t="shared" si="33"/>
        <v>Réduire la distance d’écoulement et/ou le débit d’exhaure maximal admissible</v>
      </c>
      <c r="AO228" s="5"/>
      <c r="AP228" s="1"/>
      <c r="AQ228" s="1"/>
    </row>
    <row r="229" spans="1:43" ht="51" x14ac:dyDescent="0.2">
      <c r="A229" s="26">
        <v>207.5</v>
      </c>
      <c r="B229" s="15">
        <f t="shared" si="30"/>
        <v>1.0441767068273091E-3</v>
      </c>
      <c r="C229" s="10">
        <f t="shared" si="31"/>
        <v>5.0000000000000001E-3</v>
      </c>
      <c r="D229" s="15">
        <f t="shared" si="26"/>
        <v>6.0441767068273094E-3</v>
      </c>
      <c r="E229" s="16">
        <f t="shared" si="27"/>
        <v>2.161458333333333</v>
      </c>
      <c r="F229" s="25">
        <f t="shared" si="28"/>
        <v>8.4201143300656603E-2</v>
      </c>
      <c r="G229" s="24" t="str">
        <f t="shared" si="32"/>
        <v>Réduire la distance d’écoulement et/ou le débit d’exhaure maximal admissible</v>
      </c>
      <c r="H229" s="24"/>
      <c r="I229" s="17">
        <f t="shared" si="29"/>
        <v>0.18329382584725168</v>
      </c>
      <c r="J229" s="13" t="str">
        <f t="shared" si="33"/>
        <v>Réduire la distance d’écoulement et/ou le débit d’exhaure maximal admissible</v>
      </c>
      <c r="AO229" s="5"/>
      <c r="AP229" s="1"/>
      <c r="AQ229" s="1"/>
    </row>
    <row r="230" spans="1:43" ht="51" x14ac:dyDescent="0.2">
      <c r="A230" s="26">
        <v>208.5</v>
      </c>
      <c r="B230" s="15">
        <f t="shared" si="30"/>
        <v>1.0391686650679456E-3</v>
      </c>
      <c r="C230" s="10">
        <f t="shared" si="31"/>
        <v>5.0000000000000001E-3</v>
      </c>
      <c r="D230" s="15">
        <f t="shared" si="26"/>
        <v>6.0391686650679462E-3</v>
      </c>
      <c r="E230" s="16">
        <f t="shared" si="27"/>
        <v>2.171875</v>
      </c>
      <c r="F230" s="25">
        <f t="shared" si="28"/>
        <v>8.4143082553457302E-2</v>
      </c>
      <c r="G230" s="24" t="str">
        <f t="shared" si="32"/>
        <v>Réduire la distance d’écoulement et/ou le débit d’exhaure maximal admissible</v>
      </c>
      <c r="H230" s="24"/>
      <c r="I230" s="17">
        <f t="shared" si="29"/>
        <v>0.18318691370709841</v>
      </c>
      <c r="J230" s="13" t="str">
        <f t="shared" si="33"/>
        <v>Réduire la distance d’écoulement et/ou le débit d’exhaure maximal admissible</v>
      </c>
      <c r="AO230" s="5"/>
      <c r="AP230" s="1"/>
      <c r="AQ230" s="1"/>
    </row>
    <row r="231" spans="1:43" ht="51" x14ac:dyDescent="0.2">
      <c r="A231" s="26">
        <v>209.5</v>
      </c>
      <c r="B231" s="15">
        <f t="shared" si="30"/>
        <v>1.0342084327764518E-3</v>
      </c>
      <c r="C231" s="10">
        <f t="shared" si="31"/>
        <v>5.0000000000000001E-3</v>
      </c>
      <c r="D231" s="15">
        <f t="shared" si="26"/>
        <v>6.0342084327764519E-3</v>
      </c>
      <c r="E231" s="16">
        <f t="shared" si="27"/>
        <v>2.1822916666666665</v>
      </c>
      <c r="F231" s="25">
        <f t="shared" si="28"/>
        <v>8.4085562828493915E-2</v>
      </c>
      <c r="G231" s="24" t="str">
        <f t="shared" si="32"/>
        <v>Réduire la distance d’écoulement et/ou le débit d’exhaure maximal admissible</v>
      </c>
      <c r="H231" s="24"/>
      <c r="I231" s="17">
        <f t="shared" si="29"/>
        <v>0.18308098577289353</v>
      </c>
      <c r="J231" s="13" t="str">
        <f t="shared" si="33"/>
        <v>Réduire la distance d’écoulement et/ou le débit d’exhaure maximal admissible</v>
      </c>
      <c r="AO231" s="5"/>
      <c r="AP231" s="1"/>
      <c r="AQ231" s="1"/>
    </row>
    <row r="232" spans="1:43" ht="51" x14ac:dyDescent="0.2">
      <c r="A232" s="26">
        <v>210.5</v>
      </c>
      <c r="B232" s="15">
        <f t="shared" si="30"/>
        <v>1.0292953285827393E-3</v>
      </c>
      <c r="C232" s="10">
        <f t="shared" si="31"/>
        <v>5.0000000000000001E-3</v>
      </c>
      <c r="D232" s="15">
        <f t="shared" si="26"/>
        <v>6.0292953285827396E-3</v>
      </c>
      <c r="E232" s="16">
        <f t="shared" si="27"/>
        <v>2.192708333333333</v>
      </c>
      <c r="F232" s="25">
        <f t="shared" si="28"/>
        <v>8.4028576594317617E-2</v>
      </c>
      <c r="G232" s="24" t="str">
        <f t="shared" si="32"/>
        <v>Réduire la distance d’écoulement et/ou le débit d’exhaure maximal admissible</v>
      </c>
      <c r="H232" s="24"/>
      <c r="I232" s="17">
        <f t="shared" si="29"/>
        <v>0.18297602849799874</v>
      </c>
      <c r="J232" s="13" t="str">
        <f t="shared" si="33"/>
        <v>Réduire la distance d’écoulement et/ou le débit d’exhaure maximal admissible</v>
      </c>
      <c r="AO232" s="5"/>
      <c r="AP232" s="1"/>
      <c r="AQ232" s="1"/>
    </row>
    <row r="233" spans="1:43" ht="51" x14ac:dyDescent="0.2">
      <c r="A233" s="26">
        <v>211.5</v>
      </c>
      <c r="B233" s="15">
        <f t="shared" si="30"/>
        <v>1.024428684003152E-3</v>
      </c>
      <c r="C233" s="10">
        <f t="shared" si="31"/>
        <v>5.0000000000000001E-3</v>
      </c>
      <c r="D233" s="15">
        <f t="shared" si="26"/>
        <v>6.0244286840031519E-3</v>
      </c>
      <c r="E233" s="16">
        <f t="shared" si="27"/>
        <v>2.203125</v>
      </c>
      <c r="F233" s="25">
        <f t="shared" si="28"/>
        <v>8.397211645870517E-2</v>
      </c>
      <c r="G233" s="24" t="str">
        <f t="shared" si="32"/>
        <v>Réduire la distance d’écoulement et/ou le débit d’exhaure maximal admissible</v>
      </c>
      <c r="H233" s="24"/>
      <c r="I233" s="17">
        <f t="shared" si="29"/>
        <v>0.18287202858356835</v>
      </c>
      <c r="J233" s="13" t="str">
        <f t="shared" si="33"/>
        <v>Réduire la distance d’écoulement et/ou le débit d’exhaure maximal admissible</v>
      </c>
      <c r="AO233" s="5"/>
      <c r="AP233" s="1"/>
      <c r="AQ233" s="1"/>
    </row>
    <row r="234" spans="1:43" ht="51" x14ac:dyDescent="0.2">
      <c r="A234" s="26">
        <v>212.5</v>
      </c>
      <c r="B234" s="15">
        <f t="shared" si="30"/>
        <v>1.0196078431372547E-3</v>
      </c>
      <c r="C234" s="10">
        <f t="shared" si="31"/>
        <v>5.0000000000000001E-3</v>
      </c>
      <c r="D234" s="15">
        <f t="shared" si="26"/>
        <v>6.0196078431372551E-3</v>
      </c>
      <c r="E234" s="16">
        <f t="shared" si="27"/>
        <v>2.2135416666666665</v>
      </c>
      <c r="F234" s="25">
        <f t="shared" si="28"/>
        <v>8.3916175165454979E-2</v>
      </c>
      <c r="G234" s="24" t="str">
        <f t="shared" si="32"/>
        <v>Réduire la distance d’écoulement et/ou le débit d’exhaure maximal admissible</v>
      </c>
      <c r="H234" s="24"/>
      <c r="I234" s="17">
        <f t="shared" si="29"/>
        <v>0.18276897297290251</v>
      </c>
      <c r="J234" s="13" t="str">
        <f t="shared" si="33"/>
        <v>Réduire la distance d’écoulement et/ou le débit d’exhaure maximal admissible</v>
      </c>
      <c r="AO234" s="5"/>
      <c r="AP234" s="1"/>
      <c r="AQ234" s="1"/>
    </row>
    <row r="235" spans="1:43" ht="51" x14ac:dyDescent="0.2">
      <c r="A235" s="26">
        <v>213.5</v>
      </c>
      <c r="B235" s="15">
        <f t="shared" si="30"/>
        <v>1.014832162373146E-3</v>
      </c>
      <c r="C235" s="10">
        <f t="shared" si="31"/>
        <v>5.0000000000000001E-3</v>
      </c>
      <c r="D235" s="15">
        <f t="shared" si="26"/>
        <v>6.0148321623731456E-3</v>
      </c>
      <c r="E235" s="16">
        <f t="shared" si="27"/>
        <v>2.223958333333333</v>
      </c>
      <c r="F235" s="25">
        <f t="shared" si="28"/>
        <v>8.3860745591271116E-2</v>
      </c>
      <c r="G235" s="24" t="str">
        <f t="shared" si="32"/>
        <v>Réduire la distance d’écoulement et/ou le débit d’exhaure maximal admissible</v>
      </c>
      <c r="H235" s="24"/>
      <c r="I235" s="17">
        <f t="shared" si="29"/>
        <v>0.18266684884595424</v>
      </c>
      <c r="J235" s="13" t="str">
        <f t="shared" si="33"/>
        <v>Réduire la distance d’écoulement et/ou le débit d’exhaure maximal admissible</v>
      </c>
      <c r="AO235" s="5"/>
      <c r="AP235" s="1"/>
      <c r="AQ235" s="1"/>
    </row>
    <row r="236" spans="1:43" ht="51" x14ac:dyDescent="0.2">
      <c r="A236" s="26">
        <v>214.5</v>
      </c>
      <c r="B236" s="15">
        <f t="shared" si="30"/>
        <v>1.0101010101010101E-3</v>
      </c>
      <c r="C236" s="10">
        <f t="shared" si="31"/>
        <v>5.0000000000000001E-3</v>
      </c>
      <c r="D236" s="15">
        <f t="shared" si="26"/>
        <v>6.0101010101010106E-3</v>
      </c>
      <c r="E236" s="16">
        <f t="shared" si="27"/>
        <v>2.234375</v>
      </c>
      <c r="F236" s="25">
        <f t="shared" si="28"/>
        <v>8.3805820742732504E-2</v>
      </c>
      <c r="G236" s="24" t="str">
        <f t="shared" si="32"/>
        <v>Réduire la distance d’écoulement et/ou le débit d’exhaure maximal admissible</v>
      </c>
      <c r="H236" s="24"/>
      <c r="I236" s="17">
        <f t="shared" si="29"/>
        <v>0.18256564361398547</v>
      </c>
      <c r="J236" s="13" t="str">
        <f t="shared" si="33"/>
        <v>Réduire la distance d’écoulement et/ou le débit d’exhaure maximal admissible</v>
      </c>
      <c r="AO236" s="5"/>
      <c r="AP236" s="1"/>
      <c r="AQ236" s="1"/>
    </row>
    <row r="237" spans="1:43" ht="51" x14ac:dyDescent="0.2">
      <c r="A237" s="14">
        <v>215.5</v>
      </c>
      <c r="B237" s="15">
        <f t="shared" si="30"/>
        <v>1.0054137664346481E-3</v>
      </c>
      <c r="C237" s="10">
        <f t="shared" si="31"/>
        <v>5.0000000000000001E-3</v>
      </c>
      <c r="D237" s="15">
        <f t="shared" si="26"/>
        <v>6.0054137664346478E-3</v>
      </c>
      <c r="E237" s="16">
        <f t="shared" si="27"/>
        <v>2.2447916666666665</v>
      </c>
      <c r="F237" s="25">
        <f t="shared" si="28"/>
        <v>8.3751393753344922E-2</v>
      </c>
      <c r="G237" s="24" t="str">
        <f t="shared" si="32"/>
        <v>Réduire la distance d’écoulement et/ou le débit d’exhaure maximal admissible</v>
      </c>
      <c r="H237" s="24"/>
      <c r="I237" s="17">
        <f t="shared" si="29"/>
        <v>0.18246534491436736</v>
      </c>
      <c r="J237" s="13" t="str">
        <f t="shared" si="33"/>
        <v>Réduire la distance d’écoulement et/ou le débit d’exhaure maximal admissible</v>
      </c>
      <c r="AO237" s="5"/>
      <c r="AP237" s="1"/>
      <c r="AQ237" s="1"/>
    </row>
    <row r="238" spans="1:43" ht="51" x14ac:dyDescent="0.2">
      <c r="A238" s="14">
        <v>216.5</v>
      </c>
      <c r="B238" s="15">
        <f t="shared" si="30"/>
        <v>1.0007698229407235E-3</v>
      </c>
      <c r="C238" s="10">
        <f t="shared" si="31"/>
        <v>5.0000000000000001E-3</v>
      </c>
      <c r="D238" s="15">
        <f t="shared" si="26"/>
        <v>6.0007698229407238E-3</v>
      </c>
      <c r="E238" s="16">
        <f t="shared" si="27"/>
        <v>2.255208333333333</v>
      </c>
      <c r="F238" s="25">
        <f t="shared" si="28"/>
        <v>8.3697457880672912E-2</v>
      </c>
      <c r="G238" s="24" t="str">
        <f t="shared" si="32"/>
        <v>Réduire la distance d’écoulement et/ou le débit d’exhaure maximal admissible</v>
      </c>
      <c r="H238" s="24"/>
      <c r="I238" s="17">
        <f t="shared" si="29"/>
        <v>0.18236594060552072</v>
      </c>
      <c r="J238" s="13" t="str">
        <f t="shared" si="33"/>
        <v>Réduire la distance d’écoulement et/ou le débit d’exhaure maximal admissible</v>
      </c>
      <c r="AO238" s="5"/>
      <c r="AP238" s="1"/>
      <c r="AQ238" s="1"/>
    </row>
    <row r="239" spans="1:43" ht="51" x14ac:dyDescent="0.2">
      <c r="A239" s="14">
        <v>217.5</v>
      </c>
      <c r="B239" s="15">
        <f t="shared" si="30"/>
        <v>9.9616858237547875E-4</v>
      </c>
      <c r="C239" s="10">
        <f t="shared" si="31"/>
        <v>5.0000000000000001E-3</v>
      </c>
      <c r="D239" s="15">
        <f t="shared" si="26"/>
        <v>5.9961685823754791E-3</v>
      </c>
      <c r="E239" s="16">
        <f t="shared" si="27"/>
        <v>2.265625</v>
      </c>
      <c r="F239" s="25">
        <f t="shared" si="28"/>
        <v>8.364400650354914E-2</v>
      </c>
      <c r="G239" s="24" t="str">
        <f t="shared" si="32"/>
        <v>Réduire la distance d’écoulement et/ou le débit d’exhaure maximal admissible</v>
      </c>
      <c r="H239" s="24"/>
      <c r="I239" s="17">
        <f t="shared" si="29"/>
        <v>0.18226741876199135</v>
      </c>
      <c r="J239" s="13" t="str">
        <f t="shared" si="33"/>
        <v>Réduire la distance d’écoulement et/ou le débit d’exhaure maximal admissible</v>
      </c>
      <c r="AO239" s="5"/>
      <c r="AP239" s="1"/>
      <c r="AQ239" s="1"/>
    </row>
    <row r="240" spans="1:43" ht="51" x14ac:dyDescent="0.2">
      <c r="A240" s="14">
        <v>218.5</v>
      </c>
      <c r="B240" s="15">
        <f t="shared" si="30"/>
        <v>9.9160945842868028E-4</v>
      </c>
      <c r="C240" s="10">
        <f t="shared" si="31"/>
        <v>5.0000000000000001E-3</v>
      </c>
      <c r="D240" s="15">
        <f t="shared" si="26"/>
        <v>5.9916094584286806E-3</v>
      </c>
      <c r="E240" s="16">
        <f t="shared" si="27"/>
        <v>2.2760416666666665</v>
      </c>
      <c r="F240" s="25">
        <f t="shared" si="28"/>
        <v>8.359103311935881E-2</v>
      </c>
      <c r="G240" s="24" t="str">
        <f t="shared" si="32"/>
        <v>Réduire la distance d’écoulement et/ou le débit d’exhaure maximal admissible</v>
      </c>
      <c r="H240" s="24"/>
      <c r="I240" s="17">
        <f t="shared" si="29"/>
        <v>0.18216976766965701</v>
      </c>
      <c r="J240" s="13" t="str">
        <f t="shared" si="33"/>
        <v>Réduire la distance d’écoulement et/ou le débit d’exhaure maximal admissible</v>
      </c>
      <c r="AO240" s="5"/>
      <c r="AP240" s="1"/>
      <c r="AQ240" s="1"/>
    </row>
    <row r="241" spans="1:43" ht="51" x14ac:dyDescent="0.2">
      <c r="A241" s="14">
        <v>219.5</v>
      </c>
      <c r="B241" s="15">
        <f t="shared" si="30"/>
        <v>9.8709187547456334E-4</v>
      </c>
      <c r="C241" s="10">
        <f t="shared" si="31"/>
        <v>5.0000000000000001E-3</v>
      </c>
      <c r="D241" s="15">
        <f t="shared" si="26"/>
        <v>5.9870918754745634E-3</v>
      </c>
      <c r="E241" s="16">
        <f t="shared" si="27"/>
        <v>2.286458333333333</v>
      </c>
      <c r="F241" s="25">
        <f t="shared" si="28"/>
        <v>8.3538531341396702E-2</v>
      </c>
      <c r="G241" s="24" t="str">
        <f t="shared" si="32"/>
        <v>Réduire la distance d’écoulement et/ou le débit d’exhaure maximal admissible</v>
      </c>
      <c r="H241" s="24"/>
      <c r="I241" s="17">
        <f t="shared" si="29"/>
        <v>0.18207297582106133</v>
      </c>
      <c r="J241" s="13" t="str">
        <f t="shared" si="33"/>
        <v>Réduire la distance d’écoulement et/ou le débit d’exhaure maximal admissible</v>
      </c>
      <c r="AO241" s="5"/>
      <c r="AP241" s="1"/>
      <c r="AQ241" s="1"/>
    </row>
    <row r="242" spans="1:43" ht="51" x14ac:dyDescent="0.2">
      <c r="A242" s="14">
        <v>220.5</v>
      </c>
      <c r="B242" s="15">
        <f t="shared" si="30"/>
        <v>9.8261526832955394E-4</v>
      </c>
      <c r="C242" s="10">
        <f t="shared" si="31"/>
        <v>5.0000000000000001E-3</v>
      </c>
      <c r="D242" s="15">
        <f t="shared" si="26"/>
        <v>5.982615268329554E-3</v>
      </c>
      <c r="E242" s="16">
        <f t="shared" si="27"/>
        <v>2.296875</v>
      </c>
      <c r="F242" s="25">
        <f t="shared" si="28"/>
        <v>8.3486494896294616E-2</v>
      </c>
      <c r="G242" s="24" t="str">
        <f t="shared" si="32"/>
        <v>Réduire la distance d’écoulement et/ou le débit d’exhaure maximal admissible</v>
      </c>
      <c r="H242" s="24"/>
      <c r="I242" s="17">
        <f t="shared" si="29"/>
        <v>0.18197703191087086</v>
      </c>
      <c r="J242" s="13" t="str">
        <f t="shared" si="33"/>
        <v>Réduire la distance d’écoulement et/ou le débit d’exhaure maximal admissible</v>
      </c>
      <c r="AO242" s="5"/>
      <c r="AP242" s="1"/>
      <c r="AQ242" s="1"/>
    </row>
    <row r="243" spans="1:43" ht="51" x14ac:dyDescent="0.2">
      <c r="A243" s="14">
        <v>221.5</v>
      </c>
      <c r="B243" s="15">
        <f t="shared" si="30"/>
        <v>9.7817908201655373E-4</v>
      </c>
      <c r="C243" s="10">
        <f t="shared" si="31"/>
        <v>5.0000000000000001E-3</v>
      </c>
      <c r="D243" s="15">
        <f t="shared" si="26"/>
        <v>5.9781790820165534E-3</v>
      </c>
      <c r="E243" s="16">
        <f t="shared" si="27"/>
        <v>2.3072916666666665</v>
      </c>
      <c r="F243" s="25">
        <f t="shared" si="28"/>
        <v>8.3434917621517279E-2</v>
      </c>
      <c r="G243" s="24" t="str">
        <f t="shared" si="32"/>
        <v>Réduire la distance d’écoulement et/ou le débit d’exhaure maximal admissible</v>
      </c>
      <c r="H243" s="24"/>
      <c r="I243" s="17">
        <f t="shared" si="29"/>
        <v>0.18188192483145191</v>
      </c>
      <c r="J243" s="13" t="str">
        <f t="shared" si="33"/>
        <v>Réduire la distance d’écoulement et/ou le débit d’exhaure maximal admissible</v>
      </c>
      <c r="AO243" s="5"/>
      <c r="AP243" s="1"/>
      <c r="AQ243" s="1"/>
    </row>
    <row r="244" spans="1:43" ht="51" x14ac:dyDescent="0.2">
      <c r="A244" s="14">
        <v>222.5</v>
      </c>
      <c r="B244" s="15">
        <f t="shared" si="30"/>
        <v>9.737827715355804E-4</v>
      </c>
      <c r="C244" s="10">
        <f t="shared" si="31"/>
        <v>5.0000000000000001E-3</v>
      </c>
      <c r="D244" s="15">
        <f t="shared" si="26"/>
        <v>5.9737827715355806E-3</v>
      </c>
      <c r="E244" s="16">
        <f t="shared" si="27"/>
        <v>2.317708333333333</v>
      </c>
      <c r="F244" s="25">
        <f t="shared" si="28"/>
        <v>8.3383793462924169E-2</v>
      </c>
      <c r="G244" s="24" t="str">
        <f t="shared" si="32"/>
        <v>Réduire la distance d’écoulement et/ou le débit d’exhaure maximal admissible</v>
      </c>
      <c r="H244" s="24"/>
      <c r="I244" s="17">
        <f t="shared" si="29"/>
        <v>0.18178764366856293</v>
      </c>
      <c r="J244" s="13" t="str">
        <f t="shared" si="33"/>
        <v>Réduire la distance d’écoulement et/ou le débit d’exhaure maximal admissible</v>
      </c>
      <c r="AO244" s="5"/>
      <c r="AP244" s="1"/>
      <c r="AQ244" s="1"/>
    </row>
    <row r="245" spans="1:43" ht="51" x14ac:dyDescent="0.2">
      <c r="A245" s="14">
        <v>223.5</v>
      </c>
      <c r="B245" s="15">
        <f t="shared" si="30"/>
        <v>9.6942580164056664E-4</v>
      </c>
      <c r="C245" s="10">
        <f t="shared" si="31"/>
        <v>5.0000000000000001E-3</v>
      </c>
      <c r="D245" s="15">
        <f t="shared" si="26"/>
        <v>5.9694258016405669E-3</v>
      </c>
      <c r="E245" s="16">
        <f t="shared" si="27"/>
        <v>2.328125</v>
      </c>
      <c r="F245" s="25">
        <f t="shared" si="28"/>
        <v>8.3333116472395385E-2</v>
      </c>
      <c r="G245" s="24" t="str">
        <f t="shared" si="32"/>
        <v>Réduire la distance d’écoulement et/ou le débit d’exhaure maximal admissible</v>
      </c>
      <c r="H245" s="24"/>
      <c r="I245" s="17">
        <f t="shared" si="29"/>
        <v>0.18169417769715873</v>
      </c>
      <c r="J245" s="13" t="str">
        <f t="shared" si="33"/>
        <v>Réduire la distance d’écoulement et/ou le débit d’exhaure maximal admissible</v>
      </c>
      <c r="AO245" s="5"/>
      <c r="AP245" s="1"/>
      <c r="AQ245" s="1"/>
    </row>
    <row r="246" spans="1:43" ht="51" x14ac:dyDescent="0.2">
      <c r="A246" s="14">
        <v>224.5</v>
      </c>
      <c r="B246" s="15">
        <f t="shared" si="30"/>
        <v>9.6510764662212313E-4</v>
      </c>
      <c r="C246" s="10">
        <f t="shared" si="31"/>
        <v>5.0000000000000001E-3</v>
      </c>
      <c r="D246" s="15">
        <f t="shared" si="26"/>
        <v>5.9651076466221229E-3</v>
      </c>
      <c r="E246" s="16">
        <f t="shared" si="27"/>
        <v>2.3385416666666665</v>
      </c>
      <c r="F246" s="25">
        <f t="shared" si="28"/>
        <v>8.328288080551996E-2</v>
      </c>
      <c r="G246" s="24" t="str">
        <f t="shared" si="32"/>
        <v>Réduire la distance d’écoulement et/ou le débit d’exhaure maximal admissible</v>
      </c>
      <c r="H246" s="24"/>
      <c r="I246" s="17">
        <f t="shared" si="29"/>
        <v>0.18160151637730454</v>
      </c>
      <c r="J246" s="13" t="str">
        <f t="shared" si="33"/>
        <v>Réduire la distance d’écoulement et/ou le débit d’exhaure maximal admissible</v>
      </c>
      <c r="AO246" s="5"/>
      <c r="AP246" s="1"/>
      <c r="AQ246" s="1"/>
    </row>
    <row r="247" spans="1:43" ht="51" x14ac:dyDescent="0.2">
      <c r="A247" s="14">
        <v>225.5</v>
      </c>
      <c r="B247" s="15">
        <f t="shared" si="30"/>
        <v>9.6082779009608267E-4</v>
      </c>
      <c r="C247" s="10">
        <f t="shared" si="31"/>
        <v>5.0000000000000001E-3</v>
      </c>
      <c r="D247" s="15">
        <f t="shared" si="26"/>
        <v>5.9608277900960824E-3</v>
      </c>
      <c r="E247" s="16">
        <f t="shared" si="27"/>
        <v>2.348958333333333</v>
      </c>
      <c r="F247" s="25">
        <f t="shared" si="28"/>
        <v>8.3233080719344293E-2</v>
      </c>
      <c r="G247" s="24" t="str">
        <f t="shared" si="32"/>
        <v>Réduire la distance d’écoulement et/ou le débit d’exhaure maximal admissible</v>
      </c>
      <c r="H247" s="24"/>
      <c r="I247" s="17">
        <f t="shared" si="29"/>
        <v>0.18150964935019476</v>
      </c>
      <c r="J247" s="13" t="str">
        <f t="shared" si="33"/>
        <v>Réduire la distance d’écoulement et/ou le débit d’exhaure maximal admissible</v>
      </c>
      <c r="AO247" s="5"/>
      <c r="AP247" s="1"/>
      <c r="AQ247" s="1"/>
    </row>
    <row r="248" spans="1:43" ht="51" x14ac:dyDescent="0.2">
      <c r="A248" s="14">
        <v>226.5</v>
      </c>
      <c r="B248" s="15">
        <f t="shared" si="30"/>
        <v>9.5658572479764522E-4</v>
      </c>
      <c r="C248" s="10">
        <f t="shared" si="31"/>
        <v>5.0000000000000001E-3</v>
      </c>
      <c r="D248" s="15">
        <f t="shared" si="26"/>
        <v>5.956585724797645E-3</v>
      </c>
      <c r="E248" s="16">
        <f t="shared" si="27"/>
        <v>2.359375</v>
      </c>
      <c r="F248" s="25">
        <f t="shared" si="28"/>
        <v>8.3183710570178745E-2</v>
      </c>
      <c r="G248" s="24" t="str">
        <f t="shared" si="32"/>
        <v>Réduire la distance d’écoulement et/ou le débit d’exhaure maximal admissible</v>
      </c>
      <c r="H248" s="24"/>
      <c r="I248" s="17">
        <f t="shared" si="29"/>
        <v>0.18141856643427473</v>
      </c>
      <c r="J248" s="13" t="str">
        <f t="shared" si="33"/>
        <v>Réduire la distance d’écoulement et/ou le débit d’exhaure maximal admissible</v>
      </c>
      <c r="AO248" s="5"/>
      <c r="AP248" s="1"/>
      <c r="AQ248" s="1"/>
    </row>
    <row r="249" spans="1:43" ht="51" x14ac:dyDescent="0.2">
      <c r="A249" s="14">
        <v>227.5</v>
      </c>
      <c r="B249" s="15">
        <f t="shared" si="30"/>
        <v>9.5238095238095227E-4</v>
      </c>
      <c r="C249" s="10">
        <f t="shared" si="31"/>
        <v>5.0000000000000001E-3</v>
      </c>
      <c r="D249" s="15">
        <f t="shared" si="26"/>
        <v>5.9523809523809521E-3</v>
      </c>
      <c r="E249" s="16">
        <f t="shared" si="27"/>
        <v>2.3697916666666665</v>
      </c>
      <c r="F249" s="25">
        <f t="shared" si="28"/>
        <v>8.3134764811461495E-2</v>
      </c>
      <c r="G249" s="24" t="str">
        <f t="shared" si="32"/>
        <v>Réduire la distance d’écoulement et/ou le débit d’exhaure maximal admissible</v>
      </c>
      <c r="H249" s="24"/>
      <c r="I249" s="17">
        <f t="shared" si="29"/>
        <v>0.18132825762146107</v>
      </c>
      <c r="J249" s="13" t="str">
        <f t="shared" si="33"/>
        <v>Réduire la distance d’écoulement et/ou le débit d’exhaure maximal admissible</v>
      </c>
      <c r="AO249" s="5"/>
      <c r="AP249" s="1"/>
      <c r="AQ249" s="1"/>
    </row>
    <row r="250" spans="1:43" ht="51" x14ac:dyDescent="0.2">
      <c r="A250" s="14">
        <v>228.5</v>
      </c>
      <c r="B250" s="15">
        <f t="shared" si="30"/>
        <v>9.4821298322392408E-4</v>
      </c>
      <c r="C250" s="10">
        <f t="shared" si="31"/>
        <v>5.0000000000000001E-3</v>
      </c>
      <c r="D250" s="15">
        <f t="shared" si="26"/>
        <v>5.9482129832239237E-3</v>
      </c>
      <c r="E250" s="16">
        <f t="shared" si="27"/>
        <v>2.380208333333333</v>
      </c>
      <c r="F250" s="25">
        <f t="shared" si="28"/>
        <v>8.3086237991676803E-2</v>
      </c>
      <c r="G250" s="24" t="str">
        <f t="shared" si="32"/>
        <v>Réduire la distance d’écoulement et/ou le débit d’exhaure maximal admissible</v>
      </c>
      <c r="H250" s="24"/>
      <c r="I250" s="17">
        <f t="shared" si="29"/>
        <v>0.18123871307345946</v>
      </c>
      <c r="J250" s="13" t="str">
        <f t="shared" si="33"/>
        <v>Réduire la distance d’écoulement et/ou le débit d’exhaure maximal admissible</v>
      </c>
      <c r="AO250" s="5"/>
      <c r="AP250" s="1"/>
      <c r="AQ250" s="1"/>
    </row>
    <row r="251" spans="1:43" ht="51" x14ac:dyDescent="0.2">
      <c r="A251" s="14">
        <v>229.5</v>
      </c>
      <c r="B251" s="15">
        <f t="shared" si="30"/>
        <v>9.4408133623819889E-4</v>
      </c>
      <c r="C251" s="10">
        <f t="shared" si="31"/>
        <v>5.0000000000000001E-3</v>
      </c>
      <c r="D251" s="15">
        <f t="shared" si="26"/>
        <v>5.9440813362381991E-3</v>
      </c>
      <c r="E251" s="16">
        <f t="shared" si="27"/>
        <v>2.390625</v>
      </c>
      <c r="F251" s="25">
        <f t="shared" si="28"/>
        <v>8.3038124752326789E-2</v>
      </c>
      <c r="G251" s="24" t="str">
        <f t="shared" si="32"/>
        <v>Réduire la distance d’écoulement et/ou le débit d’exhaure maximal admissible</v>
      </c>
      <c r="H251" s="24"/>
      <c r="I251" s="17">
        <f t="shared" si="29"/>
        <v>0.18114992311817499</v>
      </c>
      <c r="J251" s="13" t="str">
        <f t="shared" si="33"/>
        <v>Réduire la distance d’écoulement et/ou le débit d’exhaure maximal admissible</v>
      </c>
      <c r="AO251" s="5"/>
      <c r="AP251" s="1"/>
      <c r="AQ251" s="1"/>
    </row>
    <row r="252" spans="1:43" ht="51" x14ac:dyDescent="0.2">
      <c r="A252" s="14">
        <v>230.5</v>
      </c>
      <c r="B252" s="15">
        <f t="shared" si="30"/>
        <v>9.3998553868402019E-4</v>
      </c>
      <c r="C252" s="10">
        <f t="shared" si="31"/>
        <v>5.0000000000000001E-3</v>
      </c>
      <c r="D252" s="15">
        <f t="shared" si="26"/>
        <v>5.9399855386840202E-3</v>
      </c>
      <c r="E252" s="16">
        <f t="shared" si="27"/>
        <v>2.4010416666666665</v>
      </c>
      <c r="F252" s="25">
        <f t="shared" si="28"/>
        <v>8.2990419825955203E-2</v>
      </c>
      <c r="G252" s="24" t="str">
        <f t="shared" si="32"/>
        <v>Réduire la distance d’écoulement et/ou le débit d’exhaure maximal admissible</v>
      </c>
      <c r="H252" s="24"/>
      <c r="I252" s="17">
        <f t="shared" si="29"/>
        <v>0.18106187824621375</v>
      </c>
      <c r="J252" s="13" t="str">
        <f t="shared" si="33"/>
        <v>Réduire la distance d’écoulement et/ou le débit d’exhaure maximal admissible</v>
      </c>
      <c r="AO252" s="5"/>
      <c r="AP252" s="1"/>
      <c r="AQ252" s="1"/>
    </row>
    <row r="253" spans="1:43" ht="51" x14ac:dyDescent="0.2">
      <c r="A253" s="14">
        <v>231.5</v>
      </c>
      <c r="B253" s="15">
        <f t="shared" si="30"/>
        <v>9.3592512598992075E-4</v>
      </c>
      <c r="C253" s="10">
        <f t="shared" si="31"/>
        <v>5.0000000000000001E-3</v>
      </c>
      <c r="D253" s="15">
        <f t="shared" ref="D253:D294" si="34">C253+B253</f>
        <v>5.9359251259899206E-3</v>
      </c>
      <c r="E253" s="16">
        <f t="shared" ref="E253:E294" si="35">A253*$K$2</f>
        <v>2.411458333333333</v>
      </c>
      <c r="F253" s="25">
        <f t="shared" si="28"/>
        <v>8.2943118034220997E-2</v>
      </c>
      <c r="G253" s="24" t="str">
        <f t="shared" si="32"/>
        <v>Réduire la distance d’écoulement et/ou le débit d’exhaure maximal admissible</v>
      </c>
      <c r="H253" s="24"/>
      <c r="I253" s="17">
        <f t="shared" si="29"/>
        <v>0.18097456910747253</v>
      </c>
      <c r="J253" s="13" t="str">
        <f t="shared" si="33"/>
        <v>Réduire la distance d’écoulement et/ou le débit d’exhaure maximal admissible</v>
      </c>
      <c r="AO253" s="5"/>
      <c r="AP253" s="1"/>
      <c r="AQ253" s="1"/>
    </row>
    <row r="254" spans="1:43" ht="51" x14ac:dyDescent="0.2">
      <c r="A254" s="14">
        <v>232.5</v>
      </c>
      <c r="B254" s="15">
        <f t="shared" si="30"/>
        <v>9.3189964157706082E-4</v>
      </c>
      <c r="C254" s="10">
        <f t="shared" si="31"/>
        <v>5.0000000000000001E-3</v>
      </c>
      <c r="D254" s="15">
        <f t="shared" si="34"/>
        <v>5.9318996415770606E-3</v>
      </c>
      <c r="E254" s="16">
        <f t="shared" si="35"/>
        <v>2.421875</v>
      </c>
      <c r="F254" s="25">
        <f t="shared" si="28"/>
        <v>8.2896214286020828E-2</v>
      </c>
      <c r="G254" s="24" t="str">
        <f t="shared" si="32"/>
        <v>Réduire la distance d’écoulement et/ou le débit d’exhaure maximal admissible</v>
      </c>
      <c r="H254" s="24"/>
      <c r="I254" s="17">
        <f t="shared" si="29"/>
        <v>0.18088798650781365</v>
      </c>
      <c r="J254" s="13" t="str">
        <f t="shared" si="33"/>
        <v>Réduire la distance d’écoulement et/ou le débit d’exhaure maximal admissible</v>
      </c>
      <c r="AO254" s="5"/>
      <c r="AP254" s="1"/>
      <c r="AQ254" s="1"/>
    </row>
    <row r="255" spans="1:43" ht="51" x14ac:dyDescent="0.2">
      <c r="A255" s="14">
        <v>233.5</v>
      </c>
      <c r="B255" s="15">
        <f t="shared" si="30"/>
        <v>9.2790863668807983E-4</v>
      </c>
      <c r="C255" s="10">
        <f t="shared" si="31"/>
        <v>5.0000000000000001E-3</v>
      </c>
      <c r="D255" s="15">
        <f t="shared" si="34"/>
        <v>5.9279086366880798E-3</v>
      </c>
      <c r="E255" s="16">
        <f t="shared" si="35"/>
        <v>2.4322916666666665</v>
      </c>
      <c r="F255" s="25">
        <f t="shared" si="28"/>
        <v>8.2849703575658948E-2</v>
      </c>
      <c r="G255" s="24" t="str">
        <f t="shared" si="32"/>
        <v>Réduire la distance d’écoulement et/ou le débit d’exhaure maximal admissible</v>
      </c>
      <c r="H255" s="24"/>
      <c r="I255" s="17">
        <f t="shared" si="29"/>
        <v>0.18080212140582347</v>
      </c>
      <c r="J255" s="13" t="str">
        <f t="shared" si="33"/>
        <v>Réduire la distance d’écoulement et/ou le débit d’exhaure maximal admissible</v>
      </c>
      <c r="AO255" s="5"/>
      <c r="AP255" s="1"/>
      <c r="AQ255" s="1"/>
    </row>
    <row r="256" spans="1:43" ht="51" x14ac:dyDescent="0.2">
      <c r="A256" s="14">
        <v>234.5</v>
      </c>
      <c r="B256" s="15">
        <f t="shared" si="30"/>
        <v>9.2395167022032683E-4</v>
      </c>
      <c r="C256" s="10">
        <f t="shared" si="31"/>
        <v>5.0000000000000001E-3</v>
      </c>
      <c r="D256" s="15">
        <f t="shared" si="34"/>
        <v>5.9239516702203274E-3</v>
      </c>
      <c r="E256" s="16">
        <f t="shared" si="35"/>
        <v>2.442708333333333</v>
      </c>
      <c r="F256" s="25">
        <f t="shared" si="28"/>
        <v>8.2803580981062705E-2</v>
      </c>
      <c r="G256" s="24" t="str">
        <f t="shared" si="32"/>
        <v>Réduire la distance d’écoulement et/ou le débit d’exhaure maximal admissible</v>
      </c>
      <c r="H256" s="24"/>
      <c r="I256" s="17">
        <f t="shared" si="29"/>
        <v>0.18071696490965061</v>
      </c>
      <c r="J256" s="13" t="str">
        <f t="shared" si="33"/>
        <v>Réduire la distance d’écoulement et/ou le débit d’exhaure maximal admissible</v>
      </c>
      <c r="AO256" s="5"/>
      <c r="AP256" s="1"/>
      <c r="AQ256" s="1"/>
    </row>
    <row r="257" spans="1:43" ht="51" x14ac:dyDescent="0.2">
      <c r="A257" s="14">
        <v>235.5</v>
      </c>
      <c r="B257" s="15">
        <f t="shared" si="30"/>
        <v>9.2002830856334028E-4</v>
      </c>
      <c r="C257" s="10">
        <f t="shared" si="31"/>
        <v>5.0000000000000001E-3</v>
      </c>
      <c r="D257" s="15">
        <f t="shared" si="34"/>
        <v>5.9200283085633406E-3</v>
      </c>
      <c r="E257" s="16">
        <f t="shared" si="35"/>
        <v>2.453125</v>
      </c>
      <c r="F257" s="25">
        <f t="shared" si="28"/>
        <v>8.2757841662042933E-2</v>
      </c>
      <c r="G257" s="24" t="str">
        <f t="shared" si="32"/>
        <v>Réduire la distance d’écoulement et/ou le débit d’exhaure maximal admissible</v>
      </c>
      <c r="H257" s="24"/>
      <c r="I257" s="17">
        <f t="shared" si="29"/>
        <v>0.18063250827392338</v>
      </c>
      <c r="J257" s="13" t="str">
        <f t="shared" si="33"/>
        <v>Réduire la distance d’écoulement et/ou le débit d’exhaure maximal admissible</v>
      </c>
      <c r="AO257" s="5"/>
      <c r="AP257" s="1"/>
      <c r="AQ257" s="1"/>
    </row>
    <row r="258" spans="1:43" ht="51" x14ac:dyDescent="0.2">
      <c r="A258" s="14">
        <v>236.5</v>
      </c>
      <c r="B258" s="15">
        <f t="shared" si="30"/>
        <v>9.1613812544045093E-4</v>
      </c>
      <c r="C258" s="10">
        <f t="shared" si="31"/>
        <v>5.0000000000000001E-3</v>
      </c>
      <c r="D258" s="15">
        <f t="shared" si="34"/>
        <v>5.916138125440451E-3</v>
      </c>
      <c r="E258" s="16">
        <f t="shared" si="35"/>
        <v>2.4635416666666665</v>
      </c>
      <c r="F258" s="25">
        <f t="shared" si="28"/>
        <v>8.2712480858597406E-2</v>
      </c>
      <c r="G258" s="24" t="str">
        <f t="shared" si="32"/>
        <v>Réduire la distance d’écoulement et/ou le débit d’exhaure maximal admissible</v>
      </c>
      <c r="H258" s="24"/>
      <c r="I258" s="17">
        <f t="shared" si="29"/>
        <v>0.18054874289674255</v>
      </c>
      <c r="J258" s="13" t="str">
        <f t="shared" si="33"/>
        <v>Réduire la distance d’écoulement et/ou le débit d’exhaure maximal admissible</v>
      </c>
      <c r="AO258" s="5"/>
      <c r="AP258" s="1"/>
      <c r="AQ258" s="1"/>
    </row>
    <row r="259" spans="1:43" ht="51" x14ac:dyDescent="0.2">
      <c r="A259" s="14">
        <v>237.5</v>
      </c>
      <c r="B259" s="15">
        <f t="shared" si="30"/>
        <v>9.1228070175438584E-4</v>
      </c>
      <c r="C259" s="10">
        <f t="shared" si="31"/>
        <v>5.0000000000000001E-3</v>
      </c>
      <c r="D259" s="15">
        <f t="shared" si="34"/>
        <v>5.9122807017543862E-3</v>
      </c>
      <c r="E259" s="16">
        <f t="shared" si="35"/>
        <v>2.473958333333333</v>
      </c>
      <c r="F259" s="25">
        <f t="shared" si="28"/>
        <v>8.266749388925633E-2</v>
      </c>
      <c r="G259" s="24" t="str">
        <f t="shared" si="32"/>
        <v>Réduire la distance d’écoulement et/ou le débit d’exhaure maximal admissible</v>
      </c>
      <c r="H259" s="24"/>
      <c r="I259" s="17">
        <f t="shared" si="29"/>
        <v>0.18046566031674835</v>
      </c>
      <c r="J259" s="13" t="str">
        <f t="shared" si="33"/>
        <v>Réduire la distance d’écoulement et/ou le débit d’exhaure maximal admissible</v>
      </c>
      <c r="AO259" s="5"/>
      <c r="AP259" s="1"/>
      <c r="AQ259" s="1"/>
    </row>
    <row r="260" spans="1:43" ht="51" x14ac:dyDescent="0.2">
      <c r="A260" s="14">
        <v>238.5</v>
      </c>
      <c r="B260" s="15">
        <f t="shared" si="30"/>
        <v>9.0845562543675747E-4</v>
      </c>
      <c r="C260" s="10">
        <f t="shared" si="31"/>
        <v>5.0000000000000001E-3</v>
      </c>
      <c r="D260" s="15">
        <f t="shared" si="34"/>
        <v>5.9084556254367579E-3</v>
      </c>
      <c r="E260" s="16">
        <f t="shared" si="35"/>
        <v>2.484375</v>
      </c>
      <c r="F260" s="25">
        <f t="shared" si="28"/>
        <v>8.2622876149468755E-2</v>
      </c>
      <c r="G260" s="24" t="str">
        <f t="shared" si="32"/>
        <v>Réduire la distance d’écoulement et/ou le débit d’exhaure maximal admissible</v>
      </c>
      <c r="H260" s="24"/>
      <c r="I260" s="17">
        <f t="shared" si="29"/>
        <v>0.18038325221025905</v>
      </c>
      <c r="J260" s="13" t="str">
        <f t="shared" si="33"/>
        <v>Réduire la distance d’écoulement et/ou le débit d’exhaure maximal admissible</v>
      </c>
      <c r="AO260" s="5"/>
      <c r="AP260" s="1"/>
      <c r="AQ260" s="1"/>
    </row>
    <row r="261" spans="1:43" ht="51" x14ac:dyDescent="0.2">
      <c r="A261" s="14">
        <v>239.5</v>
      </c>
      <c r="B261" s="15">
        <f t="shared" si="30"/>
        <v>9.0466249130132209E-4</v>
      </c>
      <c r="C261" s="10">
        <f t="shared" si="31"/>
        <v>5.0000000000000001E-3</v>
      </c>
      <c r="D261" s="15">
        <f t="shared" si="34"/>
        <v>5.9046624913013223E-3</v>
      </c>
      <c r="E261" s="16">
        <f t="shared" si="35"/>
        <v>2.4947916666666665</v>
      </c>
      <c r="F261" s="25">
        <f t="shared" si="28"/>
        <v>8.2578623110028615E-2</v>
      </c>
      <c r="G261" s="24" t="str">
        <f t="shared" si="32"/>
        <v>Réduire la distance d’écoulement et/ou le débit d’exhaure maximal admissible</v>
      </c>
      <c r="H261" s="24"/>
      <c r="I261" s="17">
        <f t="shared" si="29"/>
        <v>0.18030151038847914</v>
      </c>
      <c r="J261" s="13" t="str">
        <f t="shared" si="33"/>
        <v>Réduire la distance d’écoulement et/ou le débit d’exhaure maximal admissible</v>
      </c>
      <c r="AO261" s="5"/>
      <c r="AP261" s="1"/>
      <c r="AQ261" s="1"/>
    </row>
    <row r="262" spans="1:43" ht="51" x14ac:dyDescent="0.2">
      <c r="A262" s="14">
        <v>240.5</v>
      </c>
      <c r="B262" s="15">
        <f t="shared" si="30"/>
        <v>9.0090090090090081E-4</v>
      </c>
      <c r="C262" s="10">
        <f t="shared" si="31"/>
        <v>5.0000000000000001E-3</v>
      </c>
      <c r="D262" s="15">
        <f t="shared" si="34"/>
        <v>5.9009009009009013E-3</v>
      </c>
      <c r="E262" s="16">
        <f t="shared" si="35"/>
        <v>2.505208333333333</v>
      </c>
      <c r="F262" s="25">
        <f t="shared" ref="F262:F294" si="36">(H658-E658)/2/D658</f>
        <v>8.2534730315539123E-2</v>
      </c>
      <c r="G262" s="24" t="str">
        <f t="shared" si="32"/>
        <v>Réduire la distance d’écoulement et/ou le débit d’exhaure maximal admissible</v>
      </c>
      <c r="H262" s="24"/>
      <c r="I262" s="17">
        <f t="shared" ref="I262:I294" si="37">(R658-O658)/2/N658</f>
        <v>0.18022042679477546</v>
      </c>
      <c r="J262" s="13" t="str">
        <f t="shared" si="33"/>
        <v>Réduire la distance d’écoulement et/ou le débit d’exhaure maximal admissible</v>
      </c>
      <c r="AO262" s="5"/>
      <c r="AP262" s="1"/>
      <c r="AQ262" s="1"/>
    </row>
    <row r="263" spans="1:43" ht="51" x14ac:dyDescent="0.2">
      <c r="A263" s="14">
        <v>241.5</v>
      </c>
      <c r="B263" s="15">
        <f t="shared" ref="B263:B294" si="38">$E$2/A263</f>
        <v>8.9717046238785357E-4</v>
      </c>
      <c r="C263" s="10">
        <f t="shared" ref="C263:C294" si="39">$A$2/100</f>
        <v>5.0000000000000001E-3</v>
      </c>
      <c r="D263" s="15">
        <f t="shared" si="34"/>
        <v>5.8971704623878539E-3</v>
      </c>
      <c r="E263" s="16">
        <f t="shared" si="35"/>
        <v>2.515625</v>
      </c>
      <c r="F263" s="25">
        <f t="shared" si="36"/>
        <v>8.2491193382914746E-2</v>
      </c>
      <c r="G263" s="24" t="str">
        <f t="shared" ref="G263:G294" si="40">IF(E263&lt;F263,"OK","Réduire la distance d’écoulement et/ou le débit d’exhaure maximal admissible")</f>
        <v>Réduire la distance d’écoulement et/ou le débit d’exhaure maximal admissible</v>
      </c>
      <c r="H263" s="24"/>
      <c r="I263" s="17">
        <f t="shared" si="37"/>
        <v>0.18013999350201895</v>
      </c>
      <c r="J263" s="13" t="str">
        <f t="shared" ref="J263:J294" si="41">IF(E263&lt;I263,"OK","Réduire la distance d’écoulement et/ou le débit d’exhaure maximal admissible")</f>
        <v>Réduire la distance d’écoulement et/ou le débit d’exhaure maximal admissible</v>
      </c>
      <c r="AO263" s="5"/>
      <c r="AP263" s="1"/>
      <c r="AQ263" s="1"/>
    </row>
    <row r="264" spans="1:43" ht="51" x14ac:dyDescent="0.2">
      <c r="A264" s="14">
        <v>242.5</v>
      </c>
      <c r="B264" s="15">
        <f t="shared" si="38"/>
        <v>8.934707903780068E-4</v>
      </c>
      <c r="C264" s="10">
        <f t="shared" si="39"/>
        <v>5.0000000000000001E-3</v>
      </c>
      <c r="D264" s="15">
        <f t="shared" si="34"/>
        <v>5.8934707903780066E-3</v>
      </c>
      <c r="E264" s="16">
        <f t="shared" si="35"/>
        <v>2.5260416666666665</v>
      </c>
      <c r="F264" s="25">
        <f t="shared" si="36"/>
        <v>8.2448007999919457E-2</v>
      </c>
      <c r="G264" s="24" t="str">
        <f t="shared" si="40"/>
        <v>Réduire la distance d’écoulement et/ou le débit d’exhaure maximal admissible</v>
      </c>
      <c r="H264" s="24"/>
      <c r="I264" s="17">
        <f t="shared" si="37"/>
        <v>0.18006020270999049</v>
      </c>
      <c r="J264" s="13" t="str">
        <f t="shared" si="41"/>
        <v>Réduire la distance d’écoulement et/ou le débit d’exhaure maximal admissible</v>
      </c>
      <c r="AO264" s="5"/>
      <c r="AP264" s="1"/>
      <c r="AQ264" s="1"/>
    </row>
    <row r="265" spans="1:43" ht="51" x14ac:dyDescent="0.2">
      <c r="A265" s="14">
        <v>243.5</v>
      </c>
      <c r="B265" s="15">
        <f t="shared" si="38"/>
        <v>8.8980150581793285E-4</v>
      </c>
      <c r="C265" s="10">
        <f t="shared" si="39"/>
        <v>5.0000000000000001E-3</v>
      </c>
      <c r="D265" s="15">
        <f t="shared" si="34"/>
        <v>5.8898015058179327E-3</v>
      </c>
      <c r="E265" s="16">
        <f t="shared" si="35"/>
        <v>2.536458333333333</v>
      </c>
      <c r="F265" s="25">
        <f t="shared" si="36"/>
        <v>8.2405169923740348E-2</v>
      </c>
      <c r="G265" s="24" t="str">
        <f t="shared" si="40"/>
        <v>Réduire la distance d’écoulement et/ou le débit d’exhaure maximal admissible</v>
      </c>
      <c r="H265" s="24"/>
      <c r="I265" s="17">
        <f t="shared" si="37"/>
        <v>0.17998104674284882</v>
      </c>
      <c r="J265" s="13" t="str">
        <f t="shared" si="41"/>
        <v>Réduire la distance d’écoulement et/ou le débit d’exhaure maximal admissible</v>
      </c>
      <c r="AO265" s="5"/>
      <c r="AP265" s="1"/>
      <c r="AQ265" s="1"/>
    </row>
    <row r="266" spans="1:43" ht="51" x14ac:dyDescent="0.2">
      <c r="A266" s="14">
        <v>244.5</v>
      </c>
      <c r="B266" s="15">
        <f t="shared" si="38"/>
        <v>8.8616223585548728E-4</v>
      </c>
      <c r="C266" s="10">
        <f t="shared" si="39"/>
        <v>5.0000000000000001E-3</v>
      </c>
      <c r="D266" s="15">
        <f t="shared" si="34"/>
        <v>5.8861622358554874E-3</v>
      </c>
      <c r="E266" s="16">
        <f t="shared" si="35"/>
        <v>2.546875</v>
      </c>
      <c r="F266" s="25">
        <f t="shared" si="36"/>
        <v>8.2362674979595651E-2</v>
      </c>
      <c r="G266" s="24" t="str">
        <f t="shared" si="40"/>
        <v>Réduire la distance d’écoulement et/ou le débit d’exhaure maximal admissible</v>
      </c>
      <c r="H266" s="24"/>
      <c r="I266" s="17">
        <f t="shared" si="37"/>
        <v>0.17990251804665891</v>
      </c>
      <c r="J266" s="13" t="str">
        <f t="shared" si="41"/>
        <v>Réduire la distance d’écoulement et/ou le débit d’exhaure maximal admissible</v>
      </c>
      <c r="AO266" s="5"/>
      <c r="AP266" s="1"/>
      <c r="AQ266" s="1"/>
    </row>
    <row r="267" spans="1:43" ht="51" x14ac:dyDescent="0.2">
      <c r="A267" s="14">
        <v>245.5</v>
      </c>
      <c r="B267" s="15">
        <f t="shared" si="38"/>
        <v>8.825526137135098E-4</v>
      </c>
      <c r="C267" s="10">
        <f t="shared" si="39"/>
        <v>5.0000000000000001E-3</v>
      </c>
      <c r="D267" s="15">
        <f t="shared" si="34"/>
        <v>5.8825526137135098E-3</v>
      </c>
      <c r="E267" s="16">
        <f t="shared" si="35"/>
        <v>2.5572916666666665</v>
      </c>
      <c r="F267" s="25">
        <f t="shared" si="36"/>
        <v>8.2320519059375874E-2</v>
      </c>
      <c r="G267" s="24" t="str">
        <f t="shared" si="40"/>
        <v>Réduire la distance d’écoulement et/ou le débit d’exhaure maximal admissible</v>
      </c>
      <c r="H267" s="24"/>
      <c r="I267" s="17">
        <f t="shared" si="37"/>
        <v>0.17982460918697912</v>
      </c>
      <c r="J267" s="13" t="str">
        <f t="shared" si="41"/>
        <v>Réduire la distance d’écoulement et/ou le débit d’exhaure maximal admissible</v>
      </c>
      <c r="AO267" s="5"/>
      <c r="AP267" s="1"/>
      <c r="AQ267" s="1"/>
    </row>
    <row r="268" spans="1:43" ht="51" x14ac:dyDescent="0.2">
      <c r="A268" s="14">
        <v>246.5</v>
      </c>
      <c r="B268" s="15">
        <f t="shared" si="38"/>
        <v>8.7897227856659893E-4</v>
      </c>
      <c r="C268" s="10">
        <f t="shared" si="39"/>
        <v>5.0000000000000001E-3</v>
      </c>
      <c r="D268" s="15">
        <f t="shared" si="34"/>
        <v>5.8789722785665991E-3</v>
      </c>
      <c r="E268" s="16">
        <f t="shared" si="35"/>
        <v>2.567708333333333</v>
      </c>
      <c r="F268" s="25">
        <f t="shared" si="36"/>
        <v>8.2278698120317739E-2</v>
      </c>
      <c r="G268" s="24" t="str">
        <f t="shared" si="40"/>
        <v>Réduire la distance d’écoulement et/ou le débit d’exhaure maximal admissible</v>
      </c>
      <c r="H268" s="24"/>
      <c r="I268" s="17">
        <f t="shared" si="37"/>
        <v>0.17974731284650552</v>
      </c>
      <c r="J268" s="13" t="str">
        <f t="shared" si="41"/>
        <v>Réduire la distance d’écoulement et/ou le débit d’exhaure maximal admissible</v>
      </c>
      <c r="AO268" s="5"/>
      <c r="AP268" s="1"/>
      <c r="AQ268" s="1"/>
    </row>
    <row r="269" spans="1:43" ht="51" x14ac:dyDescent="0.2">
      <c r="A269" s="14">
        <v>247.5</v>
      </c>
      <c r="B269" s="15">
        <f t="shared" si="38"/>
        <v>8.7542087542087535E-4</v>
      </c>
      <c r="C269" s="10">
        <f t="shared" si="39"/>
        <v>5.0000000000000001E-3</v>
      </c>
      <c r="D269" s="15">
        <f t="shared" si="34"/>
        <v>5.8754208754208757E-3</v>
      </c>
      <c r="E269" s="16">
        <f t="shared" si="35"/>
        <v>2.578125</v>
      </c>
      <c r="F269" s="25">
        <f t="shared" si="36"/>
        <v>8.2237208183709345E-2</v>
      </c>
      <c r="G269" s="24" t="str">
        <f t="shared" si="40"/>
        <v>Réduire la distance d’écoulement et/ou le débit d’exhaure maximal admissible</v>
      </c>
      <c r="H269" s="24"/>
      <c r="I269" s="17">
        <f t="shared" si="37"/>
        <v>0.17967062182277171</v>
      </c>
      <c r="J269" s="13" t="str">
        <f t="shared" si="41"/>
        <v>Réduire la distance d’écoulement et/ou le débit d’exhaure maximal admissible</v>
      </c>
      <c r="AO269" s="5"/>
      <c r="AP269" s="1"/>
      <c r="AQ269" s="1"/>
    </row>
    <row r="270" spans="1:43" ht="51" x14ac:dyDescent="0.2">
      <c r="A270" s="14">
        <v>248.5</v>
      </c>
      <c r="B270" s="15">
        <f t="shared" si="38"/>
        <v>8.7189805499664642E-4</v>
      </c>
      <c r="C270" s="10">
        <f t="shared" si="39"/>
        <v>5.0000000000000001E-3</v>
      </c>
      <c r="D270" s="15">
        <f t="shared" si="34"/>
        <v>5.8718980549966465E-3</v>
      </c>
      <c r="E270" s="16">
        <f t="shared" si="35"/>
        <v>2.5885416666666665</v>
      </c>
      <c r="F270" s="25">
        <f t="shared" si="36"/>
        <v>8.2196045333626316E-2</v>
      </c>
      <c r="G270" s="24" t="str">
        <f t="shared" si="40"/>
        <v>Réduire la distance d’écoulement et/ou le débit d’exhaure maximal admissible</v>
      </c>
      <c r="H270" s="24"/>
      <c r="I270" s="17">
        <f t="shared" si="37"/>
        <v>0.17959452902590259</v>
      </c>
      <c r="J270" s="13" t="str">
        <f t="shared" si="41"/>
        <v>Réduire la distance d’écoulement et/ou le débit d’exhaure maximal admissible</v>
      </c>
      <c r="AO270" s="5"/>
      <c r="AP270" s="1"/>
      <c r="AQ270" s="1"/>
    </row>
    <row r="271" spans="1:43" ht="51" x14ac:dyDescent="0.2">
      <c r="A271" s="14">
        <v>249.5</v>
      </c>
      <c r="B271" s="15">
        <f t="shared" si="38"/>
        <v>8.6840347361389443E-4</v>
      </c>
      <c r="C271" s="10">
        <f t="shared" si="39"/>
        <v>5.0000000000000001E-3</v>
      </c>
      <c r="D271" s="15">
        <f t="shared" si="34"/>
        <v>5.8684034736138941E-3</v>
      </c>
      <c r="E271" s="16">
        <f t="shared" si="35"/>
        <v>2.598958333333333</v>
      </c>
      <c r="F271" s="25">
        <f t="shared" si="36"/>
        <v>8.2155205715697427E-2</v>
      </c>
      <c r="G271" s="24" t="str">
        <f t="shared" si="40"/>
        <v>Réduire la distance d’écoulement et/ou le débit d’exhaure maximal admissible</v>
      </c>
      <c r="H271" s="24"/>
      <c r="I271" s="17">
        <f t="shared" si="37"/>
        <v>0.17951902747642098</v>
      </c>
      <c r="J271" s="13" t="str">
        <f t="shared" si="41"/>
        <v>Réduire la distance d’écoulement et/ou le débit d’exhaure maximal admissible</v>
      </c>
      <c r="AO271" s="5"/>
      <c r="AP271" s="1"/>
      <c r="AQ271" s="1"/>
    </row>
    <row r="272" spans="1:43" ht="51" x14ac:dyDescent="0.2">
      <c r="A272" s="14">
        <v>250.5</v>
      </c>
      <c r="B272" s="15">
        <f t="shared" si="38"/>
        <v>8.6493679308050552E-4</v>
      </c>
      <c r="C272" s="10">
        <f t="shared" si="39"/>
        <v>5.0000000000000001E-3</v>
      </c>
      <c r="D272" s="15">
        <f t="shared" si="34"/>
        <v>5.8649367930805052E-3</v>
      </c>
      <c r="E272" s="16">
        <f t="shared" si="35"/>
        <v>2.609375</v>
      </c>
      <c r="F272" s="25">
        <f t="shared" si="36"/>
        <v>8.2114685535899526E-2</v>
      </c>
      <c r="G272" s="24" t="str">
        <f t="shared" si="40"/>
        <v>Réduire la distance d’écoulement et/ou le débit d’exhaure maximal admissible</v>
      </c>
      <c r="H272" s="24"/>
      <c r="I272" s="17">
        <f t="shared" si="37"/>
        <v>0.179444110303105</v>
      </c>
      <c r="J272" s="13" t="str">
        <f t="shared" si="41"/>
        <v>Réduire la distance d’écoulement et/ou le débit d’exhaure maximal admissible</v>
      </c>
      <c r="AO272" s="5"/>
      <c r="AP272" s="1"/>
      <c r="AQ272" s="1"/>
    </row>
    <row r="273" spans="1:43" ht="51" x14ac:dyDescent="0.2">
      <c r="A273" s="14">
        <v>251.5</v>
      </c>
      <c r="B273" s="15">
        <f t="shared" si="38"/>
        <v>8.6149768058316754E-4</v>
      </c>
      <c r="C273" s="10">
        <f t="shared" si="39"/>
        <v>5.0000000000000001E-3</v>
      </c>
      <c r="D273" s="15">
        <f t="shared" si="34"/>
        <v>5.8614976805831673E-3</v>
      </c>
      <c r="E273" s="16">
        <f t="shared" si="35"/>
        <v>2.6197916666666665</v>
      </c>
      <c r="F273" s="25">
        <f t="shared" si="36"/>
        <v>8.2074481059380602E-2</v>
      </c>
      <c r="G273" s="24" t="str">
        <f t="shared" si="40"/>
        <v>Réduire la distance d’écoulement et/ou le débit d’exhaure maximal admissible</v>
      </c>
      <c r="H273" s="24"/>
      <c r="I273" s="17">
        <f t="shared" si="37"/>
        <v>0.17936977074089569</v>
      </c>
      <c r="J273" s="13" t="str">
        <f t="shared" si="41"/>
        <v>Réduire la distance d’écoulement et/ou le débit d’exhaure maximal admissible</v>
      </c>
      <c r="AO273" s="5"/>
      <c r="AP273" s="1"/>
      <c r="AQ273" s="1"/>
    </row>
    <row r="274" spans="1:43" ht="51" x14ac:dyDescent="0.2">
      <c r="A274" s="14">
        <v>252.5</v>
      </c>
      <c r="B274" s="15">
        <f t="shared" si="38"/>
        <v>8.5808580858085805E-4</v>
      </c>
      <c r="C274" s="10">
        <f t="shared" si="39"/>
        <v>5.0000000000000001E-3</v>
      </c>
      <c r="D274" s="15">
        <f t="shared" si="34"/>
        <v>5.8580858085808584E-3</v>
      </c>
      <c r="E274" s="16">
        <f t="shared" si="35"/>
        <v>2.630208333333333</v>
      </c>
      <c r="F274" s="25">
        <f t="shared" si="36"/>
        <v>8.203458860931015E-2</v>
      </c>
      <c r="G274" s="24" t="str">
        <f t="shared" si="40"/>
        <v>Réduire la distance d’écoulement et/ou le débit d’exhaure maximal admissible</v>
      </c>
      <c r="H274" s="24"/>
      <c r="I274" s="17">
        <f t="shared" si="37"/>
        <v>0.17929600212885236</v>
      </c>
      <c r="J274" s="13" t="str">
        <f t="shared" si="41"/>
        <v>Réduire la distance d’écoulement et/ou le débit d’exhaure maximal admissible</v>
      </c>
      <c r="AO274" s="5"/>
      <c r="AP274" s="1"/>
      <c r="AQ274" s="1"/>
    </row>
    <row r="275" spans="1:43" ht="51" x14ac:dyDescent="0.2">
      <c r="A275" s="14">
        <v>253.5</v>
      </c>
      <c r="B275" s="15">
        <f t="shared" si="38"/>
        <v>8.5470085470085459E-4</v>
      </c>
      <c r="C275" s="10">
        <f t="shared" si="39"/>
        <v>5.0000000000000001E-3</v>
      </c>
      <c r="D275" s="15">
        <f t="shared" si="34"/>
        <v>5.8547008547008544E-3</v>
      </c>
      <c r="E275" s="16">
        <f t="shared" si="35"/>
        <v>2.640625</v>
      </c>
      <c r="F275" s="25">
        <f t="shared" si="36"/>
        <v>8.199500456575648E-2</v>
      </c>
      <c r="G275" s="24" t="str">
        <f t="shared" si="40"/>
        <v>Réduire la distance d’écoulement et/ou le débit d’exhaure maximal admissible</v>
      </c>
      <c r="H275" s="24"/>
      <c r="I275" s="17">
        <f t="shared" si="37"/>
        <v>0.17922279790815546</v>
      </c>
      <c r="J275" s="13" t="str">
        <f t="shared" si="41"/>
        <v>Réduire la distance d’écoulement et/ou le débit d’exhaure maximal admissible</v>
      </c>
      <c r="AO275" s="5"/>
      <c r="AP275" s="1"/>
      <c r="AQ275" s="1"/>
    </row>
    <row r="276" spans="1:43" ht="51" x14ac:dyDescent="0.2">
      <c r="A276" s="14">
        <v>254.5</v>
      </c>
      <c r="B276" s="15">
        <f t="shared" si="38"/>
        <v>8.51342501637197E-4</v>
      </c>
      <c r="C276" s="10">
        <f t="shared" si="39"/>
        <v>5.0000000000000001E-3</v>
      </c>
      <c r="D276" s="15">
        <f t="shared" si="34"/>
        <v>5.8513425016371969E-3</v>
      </c>
      <c r="E276" s="16">
        <f t="shared" si="35"/>
        <v>2.6510416666666665</v>
      </c>
      <c r="F276" s="25">
        <f t="shared" si="36"/>
        <v>8.1955725364589754E-2</v>
      </c>
      <c r="G276" s="24" t="str">
        <f t="shared" si="40"/>
        <v>Réduire la distance d’écoulement et/ou le débit d’exhaure maximal admissible</v>
      </c>
      <c r="H276" s="24"/>
      <c r="I276" s="17">
        <f t="shared" si="37"/>
        <v>0.17915015162015566</v>
      </c>
      <c r="J276" s="13" t="str">
        <f t="shared" si="41"/>
        <v>Réduire la distance d’écoulement et/ou le débit d’exhaure maximal admissible</v>
      </c>
      <c r="AO276" s="5"/>
      <c r="AP276" s="1"/>
      <c r="AQ276" s="1"/>
    </row>
    <row r="277" spans="1:43" ht="51" x14ac:dyDescent="0.2">
      <c r="A277" s="14">
        <v>255.5</v>
      </c>
      <c r="B277" s="15">
        <f t="shared" si="38"/>
        <v>8.4801043705153283E-4</v>
      </c>
      <c r="C277" s="10">
        <f t="shared" si="39"/>
        <v>5.0000000000000001E-3</v>
      </c>
      <c r="D277" s="15">
        <f t="shared" si="34"/>
        <v>5.8480104370515328E-3</v>
      </c>
      <c r="E277" s="16">
        <f t="shared" si="35"/>
        <v>2.661458333333333</v>
      </c>
      <c r="F277" s="25">
        <f t="shared" si="36"/>
        <v>8.1916747496410675E-2</v>
      </c>
      <c r="G277" s="24" t="str">
        <f t="shared" si="40"/>
        <v>Réduire la distance d’écoulement et/ou le débit d’exhaure maximal admissible</v>
      </c>
      <c r="H277" s="24"/>
      <c r="I277" s="17">
        <f t="shared" si="37"/>
        <v>0.17907805690446646</v>
      </c>
      <c r="J277" s="13" t="str">
        <f t="shared" si="41"/>
        <v>Réduire la distance d’écoulement et/ou le débit d’exhaure maximal admissible</v>
      </c>
      <c r="AO277" s="5"/>
      <c r="AP277" s="1"/>
      <c r="AQ277" s="1"/>
    </row>
    <row r="278" spans="1:43" ht="51" x14ac:dyDescent="0.2">
      <c r="A278" s="14">
        <v>256.5</v>
      </c>
      <c r="B278" s="15">
        <f t="shared" si="38"/>
        <v>8.4470435347628323E-4</v>
      </c>
      <c r="C278" s="10">
        <f t="shared" si="39"/>
        <v>5.0000000000000001E-3</v>
      </c>
      <c r="D278" s="15">
        <f t="shared" si="34"/>
        <v>5.844704353476283E-3</v>
      </c>
      <c r="E278" s="16">
        <f t="shared" si="35"/>
        <v>2.671875</v>
      </c>
      <c r="F278" s="25">
        <f t="shared" si="36"/>
        <v>8.1878067505503208E-2</v>
      </c>
      <c r="G278" s="24" t="str">
        <f t="shared" si="40"/>
        <v>Réduire la distance d’écoulement et/ou le débit d’exhaure maximal admissible</v>
      </c>
      <c r="H278" s="24"/>
      <c r="I278" s="17">
        <f t="shared" si="37"/>
        <v>0.17900650749710123</v>
      </c>
      <c r="J278" s="13" t="str">
        <f t="shared" si="41"/>
        <v>Réduire la distance d’écoulement et/ou le débit d’exhaure maximal admissible</v>
      </c>
      <c r="AO278" s="5"/>
      <c r="AP278" s="1"/>
      <c r="AQ278" s="1"/>
    </row>
    <row r="279" spans="1:43" ht="51" x14ac:dyDescent="0.2">
      <c r="A279" s="14">
        <v>257.5</v>
      </c>
      <c r="B279" s="15">
        <f t="shared" si="38"/>
        <v>8.4142394822006464E-4</v>
      </c>
      <c r="C279" s="10">
        <f t="shared" si="39"/>
        <v>5.0000000000000001E-3</v>
      </c>
      <c r="D279" s="15">
        <f t="shared" si="34"/>
        <v>5.8414239482200651E-3</v>
      </c>
      <c r="E279" s="16">
        <f t="shared" si="35"/>
        <v>2.6822916666666665</v>
      </c>
      <c r="F279" s="25">
        <f t="shared" si="36"/>
        <v>8.1839681988812002E-2</v>
      </c>
      <c r="G279" s="24" t="str">
        <f t="shared" si="40"/>
        <v>Réduire la distance d’écoulement et/ou le débit d’exhaure maximal admissible</v>
      </c>
      <c r="H279" s="24"/>
      <c r="I279" s="17">
        <f t="shared" si="37"/>
        <v>0.17893549722865235</v>
      </c>
      <c r="J279" s="13" t="str">
        <f t="shared" si="41"/>
        <v>Réduire la distance d’écoulement et/ou le débit d’exhaure maximal admissible</v>
      </c>
      <c r="AO279" s="5"/>
      <c r="AP279" s="1"/>
      <c r="AQ279" s="1"/>
    </row>
    <row r="280" spans="1:43" ht="51" x14ac:dyDescent="0.2">
      <c r="A280" s="14">
        <v>258.5</v>
      </c>
      <c r="B280" s="15">
        <f t="shared" si="38"/>
        <v>8.3816892327530617E-4</v>
      </c>
      <c r="C280" s="10">
        <f t="shared" si="39"/>
        <v>5.0000000000000001E-3</v>
      </c>
      <c r="D280" s="15">
        <f t="shared" si="34"/>
        <v>5.8381689232753064E-3</v>
      </c>
      <c r="E280" s="16">
        <f t="shared" si="35"/>
        <v>2.692708333333333</v>
      </c>
      <c r="F280" s="25">
        <f t="shared" si="36"/>
        <v>8.1801587594942216E-2</v>
      </c>
      <c r="G280" s="24" t="str">
        <f t="shared" si="40"/>
        <v>Réduire la distance d’écoulement et/ou le débit d’exhaure maximal admissible</v>
      </c>
      <c r="H280" s="24"/>
      <c r="I280" s="17">
        <f t="shared" si="37"/>
        <v>0.1788650200225109</v>
      </c>
      <c r="J280" s="13" t="str">
        <f t="shared" si="41"/>
        <v>Réduire la distance d’écoulement et/ou le débit d’exhaure maximal admissible</v>
      </c>
      <c r="AO280" s="5"/>
      <c r="AP280" s="1"/>
      <c r="AQ280" s="1"/>
    </row>
    <row r="281" spans="1:43" ht="51" x14ac:dyDescent="0.2">
      <c r="A281" s="14">
        <v>259.5</v>
      </c>
      <c r="B281" s="15">
        <f t="shared" si="38"/>
        <v>8.349389852280025E-4</v>
      </c>
      <c r="C281" s="10">
        <f t="shared" si="39"/>
        <v>5.0000000000000001E-3</v>
      </c>
      <c r="D281" s="15">
        <f t="shared" si="34"/>
        <v>5.8349389852280029E-3</v>
      </c>
      <c r="E281" s="16">
        <f t="shared" si="35"/>
        <v>2.703125</v>
      </c>
      <c r="F281" s="25">
        <f t="shared" si="36"/>
        <v>8.176378102318313E-2</v>
      </c>
      <c r="G281" s="24" t="str">
        <f t="shared" si="40"/>
        <v>Réduire la distance d’écoulement et/ou le débit d’exhaure maximal admissible</v>
      </c>
      <c r="H281" s="24"/>
      <c r="I281" s="17">
        <f t="shared" si="37"/>
        <v>0.17879506989312707</v>
      </c>
      <c r="J281" s="13" t="str">
        <f t="shared" si="41"/>
        <v>Réduire la distance d’écoulement et/ou le débit d’exhaure maximal admissible</v>
      </c>
      <c r="AO281" s="5"/>
      <c r="AP281" s="1"/>
      <c r="AQ281" s="1"/>
    </row>
    <row r="282" spans="1:43" ht="51" x14ac:dyDescent="0.2">
      <c r="A282" s="14">
        <v>260.5</v>
      </c>
      <c r="B282" s="15">
        <f t="shared" si="38"/>
        <v>8.3173384516954565E-4</v>
      </c>
      <c r="C282" s="10">
        <f t="shared" si="39"/>
        <v>5.0000000000000001E-3</v>
      </c>
      <c r="D282" s="15">
        <f t="shared" si="34"/>
        <v>5.8317338451695459E-3</v>
      </c>
      <c r="E282" s="16">
        <f t="shared" si="35"/>
        <v>2.7135416666666665</v>
      </c>
      <c r="F282" s="25">
        <f t="shared" si="36"/>
        <v>8.1726259022552691E-2</v>
      </c>
      <c r="G282" s="24" t="str">
        <f t="shared" si="40"/>
        <v>Réduire la distance d’écoulement et/ou le débit d’exhaure maximal admissible</v>
      </c>
      <c r="H282" s="24"/>
      <c r="I282" s="17">
        <f t="shared" si="37"/>
        <v>0.17872564094430948</v>
      </c>
      <c r="J282" s="13" t="str">
        <f t="shared" si="41"/>
        <v>Réduire la distance d’écoulement et/ou le débit d’exhaure maximal admissible</v>
      </c>
      <c r="AO282" s="5"/>
      <c r="AP282" s="1"/>
      <c r="AQ282" s="1"/>
    </row>
    <row r="283" spans="1:43" ht="51" x14ac:dyDescent="0.2">
      <c r="A283" s="14">
        <v>261.5</v>
      </c>
      <c r="B283" s="15">
        <f t="shared" si="38"/>
        <v>8.2855321861057994E-4</v>
      </c>
      <c r="C283" s="10">
        <f t="shared" si="39"/>
        <v>5.0000000000000001E-3</v>
      </c>
      <c r="D283" s="15">
        <f t="shared" si="34"/>
        <v>5.8285532186105804E-3</v>
      </c>
      <c r="E283" s="16">
        <f t="shared" si="35"/>
        <v>2.723958333333333</v>
      </c>
      <c r="F283" s="25">
        <f t="shared" si="36"/>
        <v>8.1689018390864621E-2</v>
      </c>
      <c r="G283" s="24" t="str">
        <f t="shared" si="40"/>
        <v>Réduire la distance d’écoulement et/ou le débit d’exhaure maximal admissible</v>
      </c>
      <c r="H283" s="24"/>
      <c r="I283" s="17">
        <f t="shared" si="37"/>
        <v>0.17865672736756227</v>
      </c>
      <c r="J283" s="13" t="str">
        <f t="shared" si="41"/>
        <v>Réduire la distance d’écoulement et/ou le débit d’exhaure maximal admissible</v>
      </c>
      <c r="AO283" s="5"/>
      <c r="AP283" s="1"/>
      <c r="AQ283" s="1"/>
    </row>
    <row r="284" spans="1:43" ht="51" x14ac:dyDescent="0.2">
      <c r="A284" s="14">
        <v>262.5</v>
      </c>
      <c r="B284" s="15">
        <f t="shared" si="38"/>
        <v>8.2539682539682527E-4</v>
      </c>
      <c r="C284" s="10">
        <f t="shared" si="39"/>
        <v>5.0000000000000001E-3</v>
      </c>
      <c r="D284" s="15">
        <f t="shared" si="34"/>
        <v>5.8253968253968256E-3</v>
      </c>
      <c r="E284" s="16">
        <f t="shared" si="35"/>
        <v>2.734375</v>
      </c>
      <c r="F284" s="25">
        <f t="shared" si="36"/>
        <v>8.1652055973815613E-2</v>
      </c>
      <c r="G284" s="24" t="str">
        <f t="shared" si="40"/>
        <v>Réduire la distance d’écoulement et/ou le débit d’exhaure maximal admissible</v>
      </c>
      <c r="H284" s="24"/>
      <c r="I284" s="17">
        <f t="shared" si="37"/>
        <v>0.17858832344045938</v>
      </c>
      <c r="J284" s="13" t="str">
        <f t="shared" si="41"/>
        <v>Réduire la distance d’écoulement et/ou le débit d’exhaure maximal admissible</v>
      </c>
      <c r="AO284" s="5"/>
      <c r="AP284" s="1"/>
      <c r="AQ284" s="1"/>
    </row>
    <row r="285" spans="1:43" ht="51" x14ac:dyDescent="0.2">
      <c r="A285" s="14">
        <v>263.5</v>
      </c>
      <c r="B285" s="15">
        <f t="shared" si="38"/>
        <v>8.222643896268184E-4</v>
      </c>
      <c r="C285" s="10">
        <f t="shared" si="39"/>
        <v>5.0000000000000001E-3</v>
      </c>
      <c r="D285" s="15">
        <f t="shared" si="34"/>
        <v>5.8222643896268184E-3</v>
      </c>
      <c r="E285" s="16">
        <f t="shared" si="35"/>
        <v>2.7447916666666665</v>
      </c>
      <c r="F285" s="25">
        <f t="shared" si="36"/>
        <v>8.1615368664093579E-2</v>
      </c>
      <c r="G285" s="24" t="str">
        <f t="shared" si="40"/>
        <v>Réduire la distance d’écoulement et/ou le débit d’exhaure maximal admissible</v>
      </c>
      <c r="H285" s="24"/>
      <c r="I285" s="17">
        <f t="shared" si="37"/>
        <v>0.17852042352505496</v>
      </c>
      <c r="J285" s="13" t="str">
        <f t="shared" si="41"/>
        <v>Réduire la distance d’écoulement et/ou le débit d’exhaure maximal admissible</v>
      </c>
      <c r="AO285" s="5"/>
      <c r="AP285" s="1"/>
      <c r="AQ285" s="1"/>
    </row>
    <row r="286" spans="1:43" ht="51" x14ac:dyDescent="0.2">
      <c r="A286" s="14">
        <v>264.5</v>
      </c>
      <c r="B286" s="15">
        <f t="shared" si="38"/>
        <v>8.1915563957151848E-4</v>
      </c>
      <c r="C286" s="10">
        <f t="shared" si="39"/>
        <v>5.0000000000000001E-3</v>
      </c>
      <c r="D286" s="15">
        <f t="shared" si="34"/>
        <v>5.8191556395715185E-3</v>
      </c>
      <c r="E286" s="16">
        <f t="shared" si="35"/>
        <v>2.755208333333333</v>
      </c>
      <c r="F286" s="25">
        <f t="shared" si="36"/>
        <v>8.1578953400505444E-2</v>
      </c>
      <c r="G286" s="24" t="str">
        <f t="shared" si="40"/>
        <v>Réduire la distance d’écoulement et/ou le débit d’exhaure maximal admissible</v>
      </c>
      <c r="H286" s="24"/>
      <c r="I286" s="17">
        <f t="shared" si="37"/>
        <v>0.17845302206632863</v>
      </c>
      <c r="J286" s="13" t="str">
        <f t="shared" si="41"/>
        <v>Réduire la distance d’écoulement et/ou le débit d’exhaure maximal admissible</v>
      </c>
      <c r="AO286" s="5"/>
      <c r="AP286" s="1"/>
      <c r="AQ286" s="1"/>
    </row>
    <row r="287" spans="1:43" ht="51" x14ac:dyDescent="0.2">
      <c r="A287" s="14">
        <v>265.5</v>
      </c>
      <c r="B287" s="15">
        <f t="shared" si="38"/>
        <v>8.1607030759573123E-4</v>
      </c>
      <c r="C287" s="10">
        <f t="shared" si="39"/>
        <v>5.0000000000000001E-3</v>
      </c>
      <c r="D287" s="15">
        <f t="shared" si="34"/>
        <v>5.8160703075957314E-3</v>
      </c>
      <c r="E287" s="16">
        <f t="shared" si="35"/>
        <v>2.765625</v>
      </c>
      <c r="F287" s="25">
        <f t="shared" si="36"/>
        <v>8.1542807167124282E-2</v>
      </c>
      <c r="G287" s="24" t="str">
        <f t="shared" si="40"/>
        <v>Réduire la distance d’écoulement et/ou le débit d’exhaure maximal admissible</v>
      </c>
      <c r="H287" s="24"/>
      <c r="I287" s="17">
        <f t="shared" si="37"/>
        <v>0.17838611359066542</v>
      </c>
      <c r="J287" s="13" t="str">
        <f t="shared" si="41"/>
        <v>Réduire la distance d’écoulement et/ou le débit d’exhaure maximal admissible</v>
      </c>
      <c r="AO287" s="5"/>
      <c r="AP287" s="1"/>
      <c r="AQ287" s="1"/>
    </row>
    <row r="288" spans="1:43" ht="51" x14ac:dyDescent="0.2">
      <c r="A288" s="14">
        <v>266.5</v>
      </c>
      <c r="B288" s="15">
        <f t="shared" si="38"/>
        <v>8.130081300813007E-4</v>
      </c>
      <c r="C288" s="10">
        <f t="shared" si="39"/>
        <v>5.0000000000000001E-3</v>
      </c>
      <c r="D288" s="15">
        <f t="shared" si="34"/>
        <v>5.8130081300813005E-3</v>
      </c>
      <c r="E288" s="16">
        <f t="shared" si="35"/>
        <v>2.7760416666666665</v>
      </c>
      <c r="F288" s="25">
        <f t="shared" si="36"/>
        <v>8.1506926992455528E-2</v>
      </c>
      <c r="G288" s="24" t="str">
        <f t="shared" si="40"/>
        <v>Réduire la distance d’écoulement et/ou le débit d’exhaure maximal admissible</v>
      </c>
      <c r="H288" s="24"/>
      <c r="I288" s="17">
        <f t="shared" si="37"/>
        <v>0.17831969270436862</v>
      </c>
      <c r="J288" s="13" t="str">
        <f t="shared" si="41"/>
        <v>Réduire la distance d’écoulement et/ou le débit d’exhaure maximal admissible</v>
      </c>
      <c r="AO288" s="5"/>
      <c r="AP288" s="1"/>
      <c r="AQ288" s="1"/>
    </row>
    <row r="289" spans="1:43" ht="51" x14ac:dyDescent="0.2">
      <c r="A289" s="14">
        <v>267.5</v>
      </c>
      <c r="B289" s="15">
        <f t="shared" si="38"/>
        <v>8.099688473520248E-4</v>
      </c>
      <c r="C289" s="10">
        <f t="shared" si="39"/>
        <v>5.0000000000000001E-3</v>
      </c>
      <c r="D289" s="15">
        <f t="shared" si="34"/>
        <v>5.8099688473520249E-3</v>
      </c>
      <c r="E289" s="16">
        <f t="shared" si="35"/>
        <v>2.786458333333333</v>
      </c>
      <c r="F289" s="25">
        <f t="shared" si="36"/>
        <v>8.1471309948621326E-2</v>
      </c>
      <c r="G289" s="24" t="str">
        <f t="shared" si="40"/>
        <v>Réduire la distance d’écoulement et/ou le débit d’exhaure maximal admissible</v>
      </c>
      <c r="H289" s="24"/>
      <c r="I289" s="17">
        <f t="shared" si="37"/>
        <v>0.17825375409220529</v>
      </c>
      <c r="J289" s="13" t="str">
        <f t="shared" si="41"/>
        <v>Réduire la distance d’écoulement et/ou le débit d’exhaure maximal admissible</v>
      </c>
      <c r="AO289" s="5"/>
      <c r="AP289" s="1"/>
      <c r="AQ289" s="1"/>
    </row>
    <row r="290" spans="1:43" ht="51" x14ac:dyDescent="0.2">
      <c r="A290" s="14">
        <v>268.5</v>
      </c>
      <c r="B290" s="15">
        <f t="shared" si="38"/>
        <v>8.069522036002482E-4</v>
      </c>
      <c r="C290" s="10">
        <f t="shared" si="39"/>
        <v>5.0000000000000001E-3</v>
      </c>
      <c r="D290" s="15">
        <f t="shared" si="34"/>
        <v>5.8069522036002484E-3</v>
      </c>
      <c r="E290" s="16">
        <f t="shared" si="35"/>
        <v>2.796875</v>
      </c>
      <c r="F290" s="25">
        <f t="shared" si="36"/>
        <v>8.1435953150562887E-2</v>
      </c>
      <c r="G290" s="24" t="str">
        <f t="shared" si="40"/>
        <v>Réduire la distance d’écoulement et/ou le débit d’exhaure maximal admissible</v>
      </c>
      <c r="H290" s="24"/>
      <c r="I290" s="17">
        <f t="shared" si="37"/>
        <v>0.17818829251598356</v>
      </c>
      <c r="J290" s="13" t="str">
        <f t="shared" si="41"/>
        <v>Réduire la distance d’écoulement et/ou le débit d’exhaure maximal admissible</v>
      </c>
      <c r="AO290" s="5"/>
      <c r="AP290" s="1"/>
      <c r="AQ290" s="1"/>
    </row>
    <row r="291" spans="1:43" ht="51" x14ac:dyDescent="0.2">
      <c r="A291" s="14">
        <v>269.5</v>
      </c>
      <c r="B291" s="15">
        <f t="shared" si="38"/>
        <v>8.0395794681508955E-4</v>
      </c>
      <c r="C291" s="10">
        <f t="shared" si="39"/>
        <v>5.0000000000000001E-3</v>
      </c>
      <c r="D291" s="15">
        <f t="shared" si="34"/>
        <v>5.8039579468150901E-3</v>
      </c>
      <c r="E291" s="16">
        <f t="shared" si="35"/>
        <v>2.8072916666666665</v>
      </c>
      <c r="F291" s="25">
        <f t="shared" si="36"/>
        <v>8.1400853755260405E-2</v>
      </c>
      <c r="G291" s="24" t="str">
        <f t="shared" si="40"/>
        <v>Réduire la distance d’écoulement et/ou le débit d’exhaure maximal admissible</v>
      </c>
      <c r="H291" s="24"/>
      <c r="I291" s="17">
        <f t="shared" si="37"/>
        <v>0.17812330281316074</v>
      </c>
      <c r="J291" s="13" t="str">
        <f t="shared" si="41"/>
        <v>Réduire la distance d’écoulement et/ou le débit d’exhaure maximal admissible</v>
      </c>
      <c r="AO291" s="5"/>
      <c r="AP291" s="1"/>
      <c r="AQ291" s="1"/>
    </row>
    <row r="292" spans="1:43" ht="51" x14ac:dyDescent="0.2">
      <c r="A292" s="14">
        <v>270.5</v>
      </c>
      <c r="B292" s="15">
        <f t="shared" si="38"/>
        <v>8.0098582871226118E-4</v>
      </c>
      <c r="C292" s="10">
        <f t="shared" si="39"/>
        <v>5.0000000000000001E-3</v>
      </c>
      <c r="D292" s="15">
        <f t="shared" si="34"/>
        <v>5.800985828712261E-3</v>
      </c>
      <c r="E292" s="16">
        <f t="shared" si="35"/>
        <v>2.817708333333333</v>
      </c>
      <c r="F292" s="25">
        <f t="shared" si="36"/>
        <v>8.1366008960969696E-2</v>
      </c>
      <c r="G292" s="24" t="str">
        <f t="shared" si="40"/>
        <v>Réduire la distance d’écoulement et/ou le débit d’exhaure maximal admissible</v>
      </c>
      <c r="H292" s="24"/>
      <c r="I292" s="17">
        <f t="shared" si="37"/>
        <v>0.17805877989548136</v>
      </c>
      <c r="J292" s="13" t="str">
        <f t="shared" si="41"/>
        <v>Réduire la distance d’écoulement et/ou le débit d’exhaure maximal admissible</v>
      </c>
      <c r="AO292" s="5"/>
      <c r="AP292" s="1"/>
      <c r="AQ292" s="1"/>
    </row>
    <row r="293" spans="1:43" ht="51" x14ac:dyDescent="0.2">
      <c r="A293" s="14">
        <v>271.5</v>
      </c>
      <c r="B293" s="15">
        <f t="shared" si="38"/>
        <v>7.9803560466543881E-4</v>
      </c>
      <c r="C293" s="10">
        <f t="shared" si="39"/>
        <v>5.0000000000000001E-3</v>
      </c>
      <c r="D293" s="15">
        <f t="shared" si="34"/>
        <v>5.7980356046654392E-3</v>
      </c>
      <c r="E293" s="16">
        <f t="shared" si="35"/>
        <v>2.828125</v>
      </c>
      <c r="F293" s="25">
        <f t="shared" si="36"/>
        <v>8.1331416006475879E-2</v>
      </c>
      <c r="G293" s="24" t="str">
        <f t="shared" si="40"/>
        <v>Réduire la distance d’écoulement et/ou le débit d’exhaure maximal admissible</v>
      </c>
      <c r="H293" s="24"/>
      <c r="I293" s="17">
        <f t="shared" si="37"/>
        <v>0.17799471874764475</v>
      </c>
      <c r="J293" s="13" t="str">
        <f t="shared" si="41"/>
        <v>Réduire la distance d’écoulement et/ou le débit d’exhaure maximal admissible</v>
      </c>
      <c r="AO293" s="5"/>
      <c r="AP293" s="1"/>
      <c r="AQ293" s="1"/>
    </row>
    <row r="294" spans="1:43" ht="51" x14ac:dyDescent="0.2">
      <c r="A294" s="14">
        <v>272.5</v>
      </c>
      <c r="B294" s="15">
        <f t="shared" si="38"/>
        <v>7.9510703363914364E-4</v>
      </c>
      <c r="C294" s="10">
        <f t="shared" si="39"/>
        <v>5.0000000000000001E-3</v>
      </c>
      <c r="D294" s="15">
        <f t="shared" si="34"/>
        <v>5.7951070336391434E-3</v>
      </c>
      <c r="E294" s="16">
        <f t="shared" si="35"/>
        <v>2.8385416666666665</v>
      </c>
      <c r="F294" s="25">
        <f t="shared" si="36"/>
        <v>8.1297072170362417E-2</v>
      </c>
      <c r="G294" s="24" t="str">
        <f t="shared" si="40"/>
        <v>Réduire la distance d’écoulement et/ou le débit d’exhaure maximal admissible</v>
      </c>
      <c r="H294" s="24"/>
      <c r="I294" s="17">
        <f t="shared" si="37"/>
        <v>0.17793111442600121</v>
      </c>
      <c r="J294" s="13" t="str">
        <f t="shared" si="41"/>
        <v>Réduire la distance d’écoulement et/ou le débit d’exhaure maximal admissible</v>
      </c>
      <c r="AO294" s="5"/>
      <c r="AP294" s="1"/>
      <c r="AQ294" s="1"/>
    </row>
    <row r="400" spans="1:29" ht="18" hidden="1" x14ac:dyDescent="0.2">
      <c r="A400" s="101" t="s">
        <v>1</v>
      </c>
      <c r="B400" s="101"/>
      <c r="C400" s="101"/>
      <c r="D400" s="101"/>
      <c r="E400" s="101"/>
      <c r="F400" s="101"/>
      <c r="G400" s="101"/>
      <c r="H400" s="101"/>
      <c r="I400" s="101"/>
      <c r="J400" s="5"/>
      <c r="K400" s="102" t="s">
        <v>11</v>
      </c>
      <c r="L400" s="102"/>
      <c r="M400" s="102"/>
      <c r="N400" s="102"/>
      <c r="O400" s="102"/>
      <c r="P400" s="102"/>
      <c r="Q400" s="102"/>
      <c r="R400" s="102"/>
      <c r="S400" s="102"/>
      <c r="U400" s="102" t="s">
        <v>28</v>
      </c>
      <c r="V400" s="102"/>
      <c r="W400" s="102"/>
      <c r="X400" s="102"/>
      <c r="Y400" s="102"/>
      <c r="Z400" s="102"/>
      <c r="AA400" s="102"/>
      <c r="AB400" s="102"/>
      <c r="AC400" s="102"/>
    </row>
    <row r="401" spans="1:29" ht="25.5" hidden="1" x14ac:dyDescent="0.2">
      <c r="A401" s="6" t="s">
        <v>9</v>
      </c>
      <c r="B401" s="6" t="s">
        <v>0</v>
      </c>
      <c r="C401" s="7" t="s">
        <v>2</v>
      </c>
      <c r="D401" s="6" t="s">
        <v>3</v>
      </c>
      <c r="E401" s="6" t="s">
        <v>4</v>
      </c>
      <c r="F401" s="6" t="s">
        <v>5</v>
      </c>
      <c r="G401" s="6" t="s">
        <v>6</v>
      </c>
      <c r="H401" s="6" t="s">
        <v>7</v>
      </c>
      <c r="I401" s="6" t="s">
        <v>8</v>
      </c>
      <c r="J401" s="5"/>
      <c r="K401" s="8" t="s">
        <v>9</v>
      </c>
      <c r="L401" s="8" t="s">
        <v>0</v>
      </c>
      <c r="M401" s="9" t="s">
        <v>2</v>
      </c>
      <c r="N401" s="8" t="s">
        <v>3</v>
      </c>
      <c r="O401" s="8" t="s">
        <v>4</v>
      </c>
      <c r="P401" s="8" t="s">
        <v>5</v>
      </c>
      <c r="Q401" s="8" t="s">
        <v>6</v>
      </c>
      <c r="R401" s="6" t="s">
        <v>7</v>
      </c>
      <c r="S401" s="6" t="s">
        <v>8</v>
      </c>
      <c r="U401" s="8" t="s">
        <v>9</v>
      </c>
      <c r="V401" s="8" t="s">
        <v>0</v>
      </c>
      <c r="W401" s="9" t="s">
        <v>2</v>
      </c>
      <c r="X401" s="8" t="s">
        <v>3</v>
      </c>
      <c r="Y401" s="8" t="s">
        <v>4</v>
      </c>
      <c r="Z401" s="8" t="s">
        <v>5</v>
      </c>
      <c r="AA401" s="8" t="s">
        <v>6</v>
      </c>
      <c r="AB401" s="6" t="s">
        <v>7</v>
      </c>
      <c r="AC401" s="6" t="s">
        <v>8</v>
      </c>
    </row>
    <row r="402" spans="1:29" hidden="1" x14ac:dyDescent="0.2">
      <c r="A402" s="6">
        <f t="shared" ref="A402:A465" si="42">D6*100</f>
        <v>22.166666666666664</v>
      </c>
      <c r="B402" s="18">
        <f>A402/100</f>
        <v>0.22166666666666665</v>
      </c>
      <c r="C402" s="6">
        <f>-B402</f>
        <v>-0.22166666666666665</v>
      </c>
      <c r="D402" s="6">
        <v>0.17199999999999999</v>
      </c>
      <c r="E402" s="6">
        <v>5.7299999999999997E-2</v>
      </c>
      <c r="F402" s="7">
        <f>C402</f>
        <v>-0.22166666666666665</v>
      </c>
      <c r="G402" s="6">
        <f>E402*E402-4*D402*F402</f>
        <v>0.15578995666666665</v>
      </c>
      <c r="H402" s="6">
        <f>SQRT(G402)</f>
        <v>0.39470236465806313</v>
      </c>
      <c r="I402" s="6">
        <f>(-H402-E402)/2/D402</f>
        <v>-1.3139603623780907</v>
      </c>
      <c r="J402" s="5"/>
      <c r="K402" s="8">
        <f t="shared" ref="K402:K465" si="43">100*D6</f>
        <v>22.166666666666664</v>
      </c>
      <c r="L402" s="8">
        <f>K402/100</f>
        <v>0.22166666666666665</v>
      </c>
      <c r="M402" s="8">
        <f>-L402</f>
        <v>-0.22166666666666665</v>
      </c>
      <c r="N402" s="8">
        <v>7.5700000000000003E-2</v>
      </c>
      <c r="O402" s="8">
        <v>1.9099999999999999E-2</v>
      </c>
      <c r="P402" s="9">
        <f>M402</f>
        <v>-0.22166666666666665</v>
      </c>
      <c r="Q402" s="8">
        <f>O402*O402-4*N402*P402</f>
        <v>6.7485476666666655E-2</v>
      </c>
      <c r="R402" s="6">
        <f>SQRT(Q402)</f>
        <v>0.25977966946369507</v>
      </c>
      <c r="S402" s="6">
        <f>(-R402-O402)/2/N402</f>
        <v>-1.8420057428249343</v>
      </c>
      <c r="U402" s="8">
        <f>100*D6</f>
        <v>22.166666666666664</v>
      </c>
      <c r="V402" s="8">
        <f>U402/100</f>
        <v>0.22166666666666665</v>
      </c>
      <c r="W402" s="8">
        <f>-V402</f>
        <v>-0.22166666666666665</v>
      </c>
      <c r="X402" s="8">
        <v>2.7826499999999998</v>
      </c>
      <c r="Y402" s="8">
        <v>0.32465500000000003</v>
      </c>
      <c r="Z402" s="9">
        <f>W402</f>
        <v>-0.22166666666666665</v>
      </c>
      <c r="AA402" s="8">
        <f>Y402*Y402-4*X402*Z402</f>
        <v>2.5726838690249996</v>
      </c>
      <c r="AB402" s="6">
        <f>SQRT(AA402)</f>
        <v>1.6039588115113803</v>
      </c>
      <c r="AC402" s="6">
        <f>(-AB402-Y402)/2/X402</f>
        <v>-0.3465426502634863</v>
      </c>
    </row>
    <row r="403" spans="1:29" hidden="1" x14ac:dyDescent="0.2">
      <c r="A403" s="6">
        <f t="shared" si="42"/>
        <v>14.944444444444443</v>
      </c>
      <c r="B403" s="6">
        <f t="shared" ref="B403:B466" si="44">A403/100</f>
        <v>0.14944444444444444</v>
      </c>
      <c r="C403" s="6">
        <f t="shared" ref="C403:C466" si="45">-B403</f>
        <v>-0.14944444444444444</v>
      </c>
      <c r="D403" s="6">
        <v>0.17199999999999999</v>
      </c>
      <c r="E403" s="6">
        <v>5.7299999999999997E-2</v>
      </c>
      <c r="F403" s="7">
        <f t="shared" ref="F403:F423" si="46">C403</f>
        <v>-0.14944444444444444</v>
      </c>
      <c r="G403" s="6">
        <f t="shared" ref="G403:G423" si="47">E403*E403-4*D403*F403</f>
        <v>0.10610106777777775</v>
      </c>
      <c r="H403" s="6">
        <f t="shared" ref="H403:H466" si="48">SQRT(G403)</f>
        <v>0.32573158854765338</v>
      </c>
      <c r="I403" s="6">
        <f t="shared" ref="I403:I423" si="49">(-H403-E403)/2/D403</f>
        <v>-1.113463920196667</v>
      </c>
      <c r="J403" s="5"/>
      <c r="K403" s="8">
        <f t="shared" si="43"/>
        <v>14.944444444444443</v>
      </c>
      <c r="L403" s="8">
        <f t="shared" ref="L403:L466" si="50">K403/100</f>
        <v>0.14944444444444444</v>
      </c>
      <c r="M403" s="8">
        <f t="shared" ref="M403:M466" si="51">-L403</f>
        <v>-0.14944444444444444</v>
      </c>
      <c r="N403" s="8">
        <v>7.5700000000000003E-2</v>
      </c>
      <c r="O403" s="8">
        <v>1.9099999999999999E-2</v>
      </c>
      <c r="P403" s="9">
        <f t="shared" ref="P403:P435" si="52">M403</f>
        <v>-0.14944444444444444</v>
      </c>
      <c r="Q403" s="8">
        <f t="shared" ref="Q403:Q435" si="53">O403*O403-4*N403*P403</f>
        <v>4.561658777777778E-2</v>
      </c>
      <c r="R403" s="6">
        <f t="shared" ref="R403:R466" si="54">SQRT(Q403)</f>
        <v>0.21358040120239913</v>
      </c>
      <c r="S403" s="6">
        <f t="shared" ref="S403:S435" si="55">(-R403-O403)/2/N403</f>
        <v>-1.5368586605178278</v>
      </c>
      <c r="U403" s="8">
        <f>100*D7</f>
        <v>14.944444444444443</v>
      </c>
      <c r="V403" s="8">
        <f t="shared" ref="V403:V466" si="56">U403/100</f>
        <v>0.14944444444444444</v>
      </c>
      <c r="W403" s="8">
        <f t="shared" ref="W403:W466" si="57">-V403</f>
        <v>-0.14944444444444444</v>
      </c>
      <c r="X403" s="8">
        <v>2.7826499999999998</v>
      </c>
      <c r="Y403" s="8">
        <v>0.32465500000000003</v>
      </c>
      <c r="Z403" s="9">
        <f t="shared" ref="Z403:Z466" si="58">W403</f>
        <v>-0.14944444444444444</v>
      </c>
      <c r="AA403" s="8">
        <f t="shared" ref="AA403:AA466" si="59">Y403*Y403-4*X403*Z403</f>
        <v>1.7688072023583332</v>
      </c>
      <c r="AB403" s="6">
        <f t="shared" ref="AB403:AB466" si="60">SQRT(AA403)</f>
        <v>1.3299651132109944</v>
      </c>
      <c r="AC403" s="6">
        <f t="shared" ref="AC403:AC466" si="61">(-AB403-Y403)/2/X403</f>
        <v>-0.29731013839523374</v>
      </c>
    </row>
    <row r="404" spans="1:29" hidden="1" x14ac:dyDescent="0.2">
      <c r="A404" s="6">
        <f t="shared" si="42"/>
        <v>11.333333333333332</v>
      </c>
      <c r="B404" s="6">
        <f t="shared" si="44"/>
        <v>0.11333333333333333</v>
      </c>
      <c r="C404" s="6">
        <f t="shared" si="45"/>
        <v>-0.11333333333333333</v>
      </c>
      <c r="D404" s="6">
        <v>0.17199999999999999</v>
      </c>
      <c r="E404" s="6">
        <v>5.7299999999999997E-2</v>
      </c>
      <c r="F404" s="7">
        <f t="shared" si="46"/>
        <v>-0.11333333333333333</v>
      </c>
      <c r="G404" s="6">
        <f t="shared" si="47"/>
        <v>8.1256623333333319E-2</v>
      </c>
      <c r="H404" s="6">
        <f t="shared" si="48"/>
        <v>0.28505547413325238</v>
      </c>
      <c r="I404" s="6">
        <f t="shared" si="49"/>
        <v>-0.99521940155015243</v>
      </c>
      <c r="J404" s="5"/>
      <c r="K404" s="8">
        <f t="shared" si="43"/>
        <v>11.333333333333332</v>
      </c>
      <c r="L404" s="8">
        <f t="shared" si="50"/>
        <v>0.11333333333333333</v>
      </c>
      <c r="M404" s="8">
        <f t="shared" si="51"/>
        <v>-0.11333333333333333</v>
      </c>
      <c r="N404" s="8">
        <v>7.5700000000000003E-2</v>
      </c>
      <c r="O404" s="8">
        <v>1.9099999999999999E-2</v>
      </c>
      <c r="P404" s="9">
        <f t="shared" si="52"/>
        <v>-0.11333333333333333</v>
      </c>
      <c r="Q404" s="8">
        <f t="shared" si="53"/>
        <v>3.4682143333333332E-2</v>
      </c>
      <c r="R404" s="6">
        <f t="shared" si="54"/>
        <v>0.18623142412958488</v>
      </c>
      <c r="S404" s="6">
        <f t="shared" si="55"/>
        <v>-1.3562181250302832</v>
      </c>
      <c r="U404" s="8">
        <f>100*D8</f>
        <v>11.333333333333332</v>
      </c>
      <c r="V404" s="8">
        <f t="shared" si="56"/>
        <v>0.11333333333333333</v>
      </c>
      <c r="W404" s="8">
        <f t="shared" si="57"/>
        <v>-0.11333333333333333</v>
      </c>
      <c r="X404" s="8">
        <v>2.7826499999999998</v>
      </c>
      <c r="Y404" s="8">
        <v>0.32465500000000003</v>
      </c>
      <c r="Z404" s="9">
        <f t="shared" si="58"/>
        <v>-0.11333333333333333</v>
      </c>
      <c r="AA404" s="8">
        <f t="shared" si="59"/>
        <v>1.3668688690249999</v>
      </c>
      <c r="AB404" s="6">
        <f t="shared" si="60"/>
        <v>1.1691316730911878</v>
      </c>
      <c r="AC404" s="6">
        <f t="shared" si="61"/>
        <v>-0.26841080859813266</v>
      </c>
    </row>
    <row r="405" spans="1:29" hidden="1" x14ac:dyDescent="0.2">
      <c r="A405" s="6">
        <f t="shared" si="42"/>
        <v>9.1666666666666661</v>
      </c>
      <c r="B405" s="6">
        <f t="shared" si="44"/>
        <v>9.166666666666666E-2</v>
      </c>
      <c r="C405" s="6">
        <f t="shared" si="45"/>
        <v>-9.166666666666666E-2</v>
      </c>
      <c r="D405" s="6">
        <v>0.17199999999999999</v>
      </c>
      <c r="E405" s="6">
        <v>5.7299999999999997E-2</v>
      </c>
      <c r="F405" s="7">
        <f t="shared" si="46"/>
        <v>-9.166666666666666E-2</v>
      </c>
      <c r="G405" s="6">
        <f t="shared" si="47"/>
        <v>6.6349956666666654E-2</v>
      </c>
      <c r="H405" s="6">
        <f t="shared" si="48"/>
        <v>0.25758485333316217</v>
      </c>
      <c r="I405" s="6">
        <f t="shared" si="49"/>
        <v>-0.91536294573593668</v>
      </c>
      <c r="J405" s="5"/>
      <c r="K405" s="8">
        <f t="shared" si="43"/>
        <v>9.1666666666666661</v>
      </c>
      <c r="L405" s="8">
        <f t="shared" si="50"/>
        <v>9.166666666666666E-2</v>
      </c>
      <c r="M405" s="8">
        <f t="shared" si="51"/>
        <v>-9.166666666666666E-2</v>
      </c>
      <c r="N405" s="8">
        <v>7.5700000000000003E-2</v>
      </c>
      <c r="O405" s="8">
        <v>1.9099999999999999E-2</v>
      </c>
      <c r="P405" s="9">
        <f t="shared" si="52"/>
        <v>-9.166666666666666E-2</v>
      </c>
      <c r="Q405" s="8">
        <f t="shared" si="53"/>
        <v>2.8121476666666666E-2</v>
      </c>
      <c r="R405" s="6">
        <f t="shared" si="54"/>
        <v>0.16769459343302237</v>
      </c>
      <c r="S405" s="6">
        <f t="shared" si="55"/>
        <v>-1.2337819909710857</v>
      </c>
      <c r="U405" s="8">
        <f>100*B405</f>
        <v>9.1666666666666661</v>
      </c>
      <c r="V405" s="8">
        <f t="shared" si="56"/>
        <v>9.166666666666666E-2</v>
      </c>
      <c r="W405" s="8">
        <f t="shared" si="57"/>
        <v>-9.166666666666666E-2</v>
      </c>
      <c r="X405" s="8">
        <v>2.7826499999999998</v>
      </c>
      <c r="Y405" s="8">
        <v>0.32465500000000003</v>
      </c>
      <c r="Z405" s="9">
        <f t="shared" si="58"/>
        <v>-9.166666666666666E-2</v>
      </c>
      <c r="AA405" s="8">
        <f t="shared" si="59"/>
        <v>1.1257058690249999</v>
      </c>
      <c r="AB405" s="6">
        <f t="shared" si="60"/>
        <v>1.0609928694505915</v>
      </c>
      <c r="AC405" s="6">
        <f t="shared" si="61"/>
        <v>-0.24897990574642725</v>
      </c>
    </row>
    <row r="406" spans="1:29" hidden="1" x14ac:dyDescent="0.2">
      <c r="A406" s="6">
        <f t="shared" si="42"/>
        <v>7.7222222222222223</v>
      </c>
      <c r="B406" s="6">
        <f t="shared" si="44"/>
        <v>7.722222222222222E-2</v>
      </c>
      <c r="C406" s="6">
        <f t="shared" si="45"/>
        <v>-7.722222222222222E-2</v>
      </c>
      <c r="D406" s="6">
        <v>0.17199999999999999</v>
      </c>
      <c r="E406" s="6">
        <v>5.7299999999999997E-2</v>
      </c>
      <c r="F406" s="7">
        <f t="shared" si="46"/>
        <v>-7.722222222222222E-2</v>
      </c>
      <c r="G406" s="6">
        <f t="shared" si="47"/>
        <v>5.6412178888888886E-2</v>
      </c>
      <c r="H406" s="6">
        <f t="shared" si="48"/>
        <v>0.23751248154336835</v>
      </c>
      <c r="I406" s="6">
        <f t="shared" si="49"/>
        <v>-0.85701302774235</v>
      </c>
      <c r="J406" s="5"/>
      <c r="K406" s="8">
        <f t="shared" si="43"/>
        <v>7.7222222222222223</v>
      </c>
      <c r="L406" s="8">
        <f t="shared" si="50"/>
        <v>7.722222222222222E-2</v>
      </c>
      <c r="M406" s="8">
        <f t="shared" si="51"/>
        <v>-7.722222222222222E-2</v>
      </c>
      <c r="N406" s="8">
        <v>7.5700000000000003E-2</v>
      </c>
      <c r="O406" s="8">
        <v>1.9099999999999999E-2</v>
      </c>
      <c r="P406" s="9">
        <f t="shared" si="52"/>
        <v>-7.722222222222222E-2</v>
      </c>
      <c r="Q406" s="8">
        <f t="shared" si="53"/>
        <v>2.3747698888888891E-2</v>
      </c>
      <c r="R406" s="6">
        <f t="shared" si="54"/>
        <v>0.15410288410308515</v>
      </c>
      <c r="S406" s="6">
        <f t="shared" si="55"/>
        <v>-1.1440084815263221</v>
      </c>
      <c r="U406" s="8">
        <f>100*D10</f>
        <v>7.7222222222222223</v>
      </c>
      <c r="V406" s="8">
        <f t="shared" si="56"/>
        <v>7.722222222222222E-2</v>
      </c>
      <c r="W406" s="8">
        <f t="shared" si="57"/>
        <v>-7.722222222222222E-2</v>
      </c>
      <c r="X406" s="8">
        <v>2.7826499999999998</v>
      </c>
      <c r="Y406" s="8">
        <v>0.32465500000000003</v>
      </c>
      <c r="Z406" s="9">
        <f t="shared" si="58"/>
        <v>-7.722222222222222E-2</v>
      </c>
      <c r="AA406" s="8">
        <f t="shared" si="59"/>
        <v>0.96493053569166665</v>
      </c>
      <c r="AB406" s="6">
        <f t="shared" si="60"/>
        <v>0.98230877818111073</v>
      </c>
      <c r="AC406" s="6">
        <f t="shared" si="61"/>
        <v>-0.23484156796239392</v>
      </c>
    </row>
    <row r="407" spans="1:29" hidden="1" x14ac:dyDescent="0.2">
      <c r="A407" s="6">
        <f t="shared" si="42"/>
        <v>6.6904761904761898</v>
      </c>
      <c r="B407" s="6">
        <f t="shared" si="44"/>
        <v>6.6904761904761897E-2</v>
      </c>
      <c r="C407" s="6">
        <f t="shared" si="45"/>
        <v>-6.6904761904761897E-2</v>
      </c>
      <c r="D407" s="6">
        <v>0.17199999999999999</v>
      </c>
      <c r="E407" s="6">
        <v>5.7299999999999997E-2</v>
      </c>
      <c r="F407" s="7">
        <f t="shared" si="46"/>
        <v>-6.6904761904761897E-2</v>
      </c>
      <c r="G407" s="6">
        <f t="shared" si="47"/>
        <v>4.9313766190476185E-2</v>
      </c>
      <c r="H407" s="6">
        <f t="shared" si="48"/>
        <v>0.2220670308498679</v>
      </c>
      <c r="I407" s="6">
        <f t="shared" si="49"/>
        <v>-0.81211346177287191</v>
      </c>
      <c r="J407" s="5"/>
      <c r="K407" s="8">
        <f t="shared" si="43"/>
        <v>6.6904761904761898</v>
      </c>
      <c r="L407" s="8">
        <f t="shared" si="50"/>
        <v>6.6904761904761897E-2</v>
      </c>
      <c r="M407" s="8">
        <f t="shared" si="51"/>
        <v>-6.6904761904761897E-2</v>
      </c>
      <c r="N407" s="8">
        <v>7.5700000000000003E-2</v>
      </c>
      <c r="O407" s="8">
        <v>1.9099999999999999E-2</v>
      </c>
      <c r="P407" s="9">
        <f t="shared" si="52"/>
        <v>-6.6904761904761897E-2</v>
      </c>
      <c r="Q407" s="8">
        <f t="shared" si="53"/>
        <v>2.0623571904761905E-2</v>
      </c>
      <c r="R407" s="6">
        <f t="shared" si="54"/>
        <v>0.14360909408795081</v>
      </c>
      <c r="S407" s="6">
        <f t="shared" si="55"/>
        <v>-1.0746967905412868</v>
      </c>
      <c r="U407" s="8">
        <f>100*D11</f>
        <v>6.6904761904761898</v>
      </c>
      <c r="V407" s="8">
        <f t="shared" si="56"/>
        <v>6.6904761904761897E-2</v>
      </c>
      <c r="W407" s="8">
        <f t="shared" si="57"/>
        <v>-6.6904761904761897E-2</v>
      </c>
      <c r="X407" s="8">
        <v>2.7826499999999998</v>
      </c>
      <c r="Y407" s="8">
        <v>0.32465500000000003</v>
      </c>
      <c r="Z407" s="9">
        <f t="shared" si="58"/>
        <v>-6.6904761904761897E-2</v>
      </c>
      <c r="AA407" s="8">
        <f t="shared" si="59"/>
        <v>0.85009101188214276</v>
      </c>
      <c r="AB407" s="6">
        <f t="shared" si="60"/>
        <v>0.92200380253128178</v>
      </c>
      <c r="AC407" s="6">
        <f t="shared" si="61"/>
        <v>-0.22400567849554956</v>
      </c>
    </row>
    <row r="408" spans="1:29" hidden="1" x14ac:dyDescent="0.2">
      <c r="A408" s="6">
        <f t="shared" si="42"/>
        <v>5.9166666666666661</v>
      </c>
      <c r="B408" s="6">
        <f t="shared" si="44"/>
        <v>5.9166666666666659E-2</v>
      </c>
      <c r="C408" s="6">
        <f t="shared" si="45"/>
        <v>-5.9166666666666659E-2</v>
      </c>
      <c r="D408" s="6">
        <v>0.17199999999999999</v>
      </c>
      <c r="E408" s="6">
        <v>5.7299999999999997E-2</v>
      </c>
      <c r="F408" s="7">
        <f t="shared" si="46"/>
        <v>-5.9166666666666659E-2</v>
      </c>
      <c r="G408" s="6">
        <f t="shared" si="47"/>
        <v>4.3989956666666656E-2</v>
      </c>
      <c r="H408" s="6">
        <f t="shared" si="48"/>
        <v>0.2097378284112493</v>
      </c>
      <c r="I408" s="6">
        <f t="shared" si="49"/>
        <v>-0.77627275700944565</v>
      </c>
      <c r="J408" s="5"/>
      <c r="K408" s="8">
        <f t="shared" si="43"/>
        <v>5.9166666666666661</v>
      </c>
      <c r="L408" s="8">
        <f t="shared" si="50"/>
        <v>5.9166666666666659E-2</v>
      </c>
      <c r="M408" s="8">
        <f t="shared" si="51"/>
        <v>-5.9166666666666659E-2</v>
      </c>
      <c r="N408" s="8">
        <v>7.5700000000000003E-2</v>
      </c>
      <c r="O408" s="8">
        <v>1.9099999999999999E-2</v>
      </c>
      <c r="P408" s="9">
        <f t="shared" si="52"/>
        <v>-5.9166666666666659E-2</v>
      </c>
      <c r="Q408" s="8">
        <f t="shared" si="53"/>
        <v>1.8280476666666667E-2</v>
      </c>
      <c r="R408" s="6">
        <f t="shared" si="54"/>
        <v>0.13520531301197697</v>
      </c>
      <c r="S408" s="6">
        <f t="shared" si="55"/>
        <v>-1.0191896500130579</v>
      </c>
      <c r="U408" s="8">
        <f>100*D12</f>
        <v>5.9166666666666661</v>
      </c>
      <c r="V408" s="8">
        <f t="shared" si="56"/>
        <v>5.9166666666666659E-2</v>
      </c>
      <c r="W408" s="8">
        <f t="shared" si="57"/>
        <v>-5.9166666666666659E-2</v>
      </c>
      <c r="X408" s="8">
        <v>2.7826499999999998</v>
      </c>
      <c r="Y408" s="8">
        <v>0.32465500000000003</v>
      </c>
      <c r="Z408" s="9">
        <f t="shared" si="58"/>
        <v>-5.9166666666666659E-2</v>
      </c>
      <c r="AA408" s="8">
        <f t="shared" si="59"/>
        <v>0.76396136902499989</v>
      </c>
      <c r="AB408" s="6">
        <f t="shared" si="60"/>
        <v>0.87404883675055589</v>
      </c>
      <c r="AC408" s="6">
        <f t="shared" si="61"/>
        <v>-0.21538889848715362</v>
      </c>
    </row>
    <row r="409" spans="1:29" hidden="1" x14ac:dyDescent="0.2">
      <c r="A409" s="6">
        <f t="shared" si="42"/>
        <v>5.314814814814814</v>
      </c>
      <c r="B409" s="6">
        <f t="shared" si="44"/>
        <v>5.3148148148148139E-2</v>
      </c>
      <c r="C409" s="6">
        <f t="shared" si="45"/>
        <v>-5.3148148148148139E-2</v>
      </c>
      <c r="D409" s="6">
        <v>0.17199999999999999</v>
      </c>
      <c r="E409" s="6">
        <v>5.7299999999999997E-2</v>
      </c>
      <c r="F409" s="7">
        <f t="shared" si="46"/>
        <v>-5.3148148148148139E-2</v>
      </c>
      <c r="G409" s="6">
        <f t="shared" si="47"/>
        <v>3.984921592592592E-2</v>
      </c>
      <c r="H409" s="6">
        <f t="shared" si="48"/>
        <v>0.19962268389620935</v>
      </c>
      <c r="I409" s="6">
        <f t="shared" si="49"/>
        <v>-0.74686826714014354</v>
      </c>
      <c r="J409" s="5"/>
      <c r="K409" s="8">
        <f t="shared" si="43"/>
        <v>5.314814814814814</v>
      </c>
      <c r="L409" s="8">
        <f t="shared" si="50"/>
        <v>5.3148148148148139E-2</v>
      </c>
      <c r="M409" s="8">
        <f t="shared" si="51"/>
        <v>-5.3148148148148139E-2</v>
      </c>
      <c r="N409" s="8">
        <v>7.5700000000000003E-2</v>
      </c>
      <c r="O409" s="8">
        <v>1.9099999999999999E-2</v>
      </c>
      <c r="P409" s="9">
        <f t="shared" si="52"/>
        <v>-5.3148148148148139E-2</v>
      </c>
      <c r="Q409" s="8">
        <f t="shared" si="53"/>
        <v>1.6458069259259259E-2</v>
      </c>
      <c r="R409" s="6">
        <f t="shared" si="54"/>
        <v>0.12828900677477886</v>
      </c>
      <c r="S409" s="6">
        <f t="shared" si="55"/>
        <v>-0.97350731026934523</v>
      </c>
      <c r="U409" s="8">
        <f>100*B409</f>
        <v>5.314814814814814</v>
      </c>
      <c r="V409" s="8">
        <f t="shared" si="56"/>
        <v>5.3148148148148139E-2</v>
      </c>
      <c r="W409" s="8">
        <f t="shared" si="57"/>
        <v>-5.3148148148148139E-2</v>
      </c>
      <c r="X409" s="8">
        <v>2.7826499999999998</v>
      </c>
      <c r="Y409" s="8">
        <v>0.32465500000000003</v>
      </c>
      <c r="Z409" s="9">
        <f t="shared" si="58"/>
        <v>-5.3148148148148139E-2</v>
      </c>
      <c r="AA409" s="8">
        <f t="shared" si="59"/>
        <v>0.69697164680277768</v>
      </c>
      <c r="AB409" s="6">
        <f t="shared" si="60"/>
        <v>0.83484827771444658</v>
      </c>
      <c r="AC409" s="6">
        <f t="shared" si="61"/>
        <v>-0.20834515259095585</v>
      </c>
    </row>
    <row r="410" spans="1:29" hidden="1" x14ac:dyDescent="0.2">
      <c r="A410" s="6">
        <f t="shared" si="42"/>
        <v>4.8333333333333321</v>
      </c>
      <c r="B410" s="6">
        <f t="shared" si="44"/>
        <v>4.8333333333333318E-2</v>
      </c>
      <c r="C410" s="6">
        <f t="shared" si="45"/>
        <v>-4.8333333333333318E-2</v>
      </c>
      <c r="D410" s="6">
        <v>0.17199999999999999</v>
      </c>
      <c r="E410" s="6">
        <v>5.7299999999999997E-2</v>
      </c>
      <c r="F410" s="7">
        <f t="shared" si="46"/>
        <v>-4.8333333333333318E-2</v>
      </c>
      <c r="G410" s="6">
        <f t="shared" si="47"/>
        <v>3.6536623333333323E-2</v>
      </c>
      <c r="H410" s="6">
        <f t="shared" si="48"/>
        <v>0.19114555535856262</v>
      </c>
      <c r="I410" s="6">
        <f t="shared" si="49"/>
        <v>-0.72222545162372853</v>
      </c>
      <c r="J410" s="5"/>
      <c r="K410" s="8">
        <f t="shared" si="43"/>
        <v>4.8333333333333321</v>
      </c>
      <c r="L410" s="8">
        <f t="shared" si="50"/>
        <v>4.8333333333333318E-2</v>
      </c>
      <c r="M410" s="8">
        <f t="shared" si="51"/>
        <v>-4.8333333333333318E-2</v>
      </c>
      <c r="N410" s="8">
        <v>7.5700000000000003E-2</v>
      </c>
      <c r="O410" s="8">
        <v>1.9099999999999999E-2</v>
      </c>
      <c r="P410" s="9">
        <f t="shared" si="52"/>
        <v>-4.8333333333333318E-2</v>
      </c>
      <c r="Q410" s="8">
        <f t="shared" si="53"/>
        <v>1.500014333333333E-2</v>
      </c>
      <c r="R410" s="6">
        <f t="shared" si="54"/>
        <v>0.12247507229364403</v>
      </c>
      <c r="S410" s="6">
        <f t="shared" si="55"/>
        <v>-0.93510615781799222</v>
      </c>
      <c r="U410" s="8">
        <f>100*D14</f>
        <v>4.8333333333333321</v>
      </c>
      <c r="V410" s="8">
        <f t="shared" si="56"/>
        <v>4.8333333333333318E-2</v>
      </c>
      <c r="W410" s="8">
        <f t="shared" si="57"/>
        <v>-4.8333333333333318E-2</v>
      </c>
      <c r="X410" s="8">
        <v>2.7826499999999998</v>
      </c>
      <c r="Y410" s="8">
        <v>0.32465500000000003</v>
      </c>
      <c r="Z410" s="9">
        <f t="shared" si="58"/>
        <v>-4.8333333333333318E-2</v>
      </c>
      <c r="AA410" s="8">
        <f t="shared" si="59"/>
        <v>0.64337986902499977</v>
      </c>
      <c r="AB410" s="6">
        <f t="shared" si="60"/>
        <v>0.80210963653667677</v>
      </c>
      <c r="AC410" s="6">
        <f t="shared" si="61"/>
        <v>-0.20246251532472226</v>
      </c>
    </row>
    <row r="411" spans="1:29" hidden="1" x14ac:dyDescent="0.2">
      <c r="A411" s="6">
        <f t="shared" si="42"/>
        <v>4.4393939393939386</v>
      </c>
      <c r="B411" s="6">
        <f t="shared" si="44"/>
        <v>4.4393939393939388E-2</v>
      </c>
      <c r="C411" s="6">
        <f t="shared" si="45"/>
        <v>-4.4393939393939388E-2</v>
      </c>
      <c r="D411" s="6">
        <v>0.17199999999999999</v>
      </c>
      <c r="E411" s="6">
        <v>5.7299999999999997E-2</v>
      </c>
      <c r="F411" s="7">
        <f t="shared" si="46"/>
        <v>-4.4393939393939388E-2</v>
      </c>
      <c r="G411" s="6">
        <f t="shared" si="47"/>
        <v>3.3826320303030295E-2</v>
      </c>
      <c r="H411" s="6">
        <f t="shared" si="48"/>
        <v>0.18391933096613389</v>
      </c>
      <c r="I411" s="6">
        <f t="shared" si="49"/>
        <v>-0.70121898536666827</v>
      </c>
      <c r="J411" s="5"/>
      <c r="K411" s="8">
        <f t="shared" si="43"/>
        <v>4.4393939393939386</v>
      </c>
      <c r="L411" s="8">
        <f t="shared" si="50"/>
        <v>4.4393939393939388E-2</v>
      </c>
      <c r="M411" s="8">
        <f t="shared" si="51"/>
        <v>-4.4393939393939388E-2</v>
      </c>
      <c r="N411" s="8">
        <v>7.5700000000000003E-2</v>
      </c>
      <c r="O411" s="8">
        <v>1.9099999999999999E-2</v>
      </c>
      <c r="P411" s="9">
        <f t="shared" si="52"/>
        <v>-4.4393939393939388E-2</v>
      </c>
      <c r="Q411" s="8">
        <f t="shared" si="53"/>
        <v>1.3807294848484848E-2</v>
      </c>
      <c r="R411" s="6">
        <f t="shared" si="54"/>
        <v>0.11750444607964776</v>
      </c>
      <c r="S411" s="6">
        <f t="shared" si="55"/>
        <v>-0.90227507318129285</v>
      </c>
      <c r="U411" s="8">
        <f>100*D15</f>
        <v>4.4393939393939386</v>
      </c>
      <c r="V411" s="8">
        <f t="shared" si="56"/>
        <v>4.4393939393939388E-2</v>
      </c>
      <c r="W411" s="8">
        <f t="shared" si="57"/>
        <v>-4.4393939393939388E-2</v>
      </c>
      <c r="X411" s="8">
        <v>2.7826499999999998</v>
      </c>
      <c r="Y411" s="8">
        <v>0.32465500000000003</v>
      </c>
      <c r="Z411" s="9">
        <f t="shared" si="58"/>
        <v>-4.4393939393939388E-2</v>
      </c>
      <c r="AA411" s="8">
        <f t="shared" si="59"/>
        <v>0.59953205084318173</v>
      </c>
      <c r="AB411" s="6">
        <f t="shared" si="60"/>
        <v>0.77429455044135609</v>
      </c>
      <c r="AC411" s="6">
        <f t="shared" si="61"/>
        <v>-0.19746456623027622</v>
      </c>
    </row>
    <row r="412" spans="1:29" hidden="1" x14ac:dyDescent="0.2">
      <c r="A412" s="6">
        <f t="shared" si="42"/>
        <v>4.1111111111111107</v>
      </c>
      <c r="B412" s="6">
        <f t="shared" si="44"/>
        <v>4.1111111111111105E-2</v>
      </c>
      <c r="C412" s="6">
        <f t="shared" si="45"/>
        <v>-4.1111111111111105E-2</v>
      </c>
      <c r="D412" s="6">
        <v>0.17199999999999999</v>
      </c>
      <c r="E412" s="6">
        <v>5.7299999999999997E-2</v>
      </c>
      <c r="F412" s="7">
        <f t="shared" si="46"/>
        <v>-4.1111111111111105E-2</v>
      </c>
      <c r="G412" s="6">
        <f t="shared" si="47"/>
        <v>3.156773444444444E-2</v>
      </c>
      <c r="H412" s="6">
        <f t="shared" si="48"/>
        <v>0.1776731112026928</v>
      </c>
      <c r="I412" s="6">
        <f t="shared" si="49"/>
        <v>-0.68306136977526977</v>
      </c>
      <c r="J412" s="5"/>
      <c r="K412" s="8">
        <f t="shared" si="43"/>
        <v>4.1111111111111107</v>
      </c>
      <c r="L412" s="8">
        <f t="shared" si="50"/>
        <v>4.1111111111111105E-2</v>
      </c>
      <c r="M412" s="8">
        <f t="shared" si="51"/>
        <v>-4.1111111111111105E-2</v>
      </c>
      <c r="N412" s="8">
        <v>7.5700000000000003E-2</v>
      </c>
      <c r="O412" s="8">
        <v>1.9099999999999999E-2</v>
      </c>
      <c r="P412" s="9">
        <f t="shared" si="52"/>
        <v>-4.1111111111111105E-2</v>
      </c>
      <c r="Q412" s="8">
        <f t="shared" si="53"/>
        <v>1.2813254444444443E-2</v>
      </c>
      <c r="R412" s="6">
        <f t="shared" si="54"/>
        <v>0.11319564675571425</v>
      </c>
      <c r="S412" s="6">
        <f t="shared" si="55"/>
        <v>-0.87381536826759743</v>
      </c>
      <c r="U412" s="8">
        <f>100*D16</f>
        <v>4.1111111111111107</v>
      </c>
      <c r="V412" s="8">
        <f t="shared" si="56"/>
        <v>4.1111111111111105E-2</v>
      </c>
      <c r="W412" s="8">
        <f t="shared" si="57"/>
        <v>-4.1111111111111105E-2</v>
      </c>
      <c r="X412" s="8">
        <v>2.7826499999999998</v>
      </c>
      <c r="Y412" s="8">
        <v>0.32465500000000003</v>
      </c>
      <c r="Z412" s="9">
        <f t="shared" si="58"/>
        <v>-4.1111111111111105E-2</v>
      </c>
      <c r="AA412" s="8">
        <f t="shared" si="59"/>
        <v>0.56299220235833325</v>
      </c>
      <c r="AB412" s="6">
        <f t="shared" si="60"/>
        <v>0.75032806315526623</v>
      </c>
      <c r="AC412" s="6">
        <f t="shared" si="61"/>
        <v>-0.19315815196939365</v>
      </c>
    </row>
    <row r="413" spans="1:29" hidden="1" x14ac:dyDescent="0.2">
      <c r="A413" s="6">
        <f t="shared" si="42"/>
        <v>3.833333333333333</v>
      </c>
      <c r="B413" s="6">
        <f t="shared" si="44"/>
        <v>3.833333333333333E-2</v>
      </c>
      <c r="C413" s="6">
        <f t="shared" si="45"/>
        <v>-3.833333333333333E-2</v>
      </c>
      <c r="D413" s="6">
        <v>0.17199999999999999</v>
      </c>
      <c r="E413" s="6">
        <v>5.7299999999999997E-2</v>
      </c>
      <c r="F413" s="7">
        <f t="shared" si="46"/>
        <v>-3.833333333333333E-2</v>
      </c>
      <c r="G413" s="6">
        <f t="shared" si="47"/>
        <v>2.9656623333333326E-2</v>
      </c>
      <c r="H413" s="6">
        <f t="shared" si="48"/>
        <v>0.17221098493805012</v>
      </c>
      <c r="I413" s="6">
        <f t="shared" si="49"/>
        <v>-0.66718309575014567</v>
      </c>
      <c r="J413" s="5"/>
      <c r="K413" s="8">
        <f t="shared" si="43"/>
        <v>3.833333333333333</v>
      </c>
      <c r="L413" s="8">
        <f t="shared" si="50"/>
        <v>3.833333333333333E-2</v>
      </c>
      <c r="M413" s="8">
        <f t="shared" si="51"/>
        <v>-3.833333333333333E-2</v>
      </c>
      <c r="N413" s="8">
        <v>7.5700000000000003E-2</v>
      </c>
      <c r="O413" s="8">
        <v>1.9099999999999999E-2</v>
      </c>
      <c r="P413" s="9">
        <f t="shared" si="52"/>
        <v>-3.833333333333333E-2</v>
      </c>
      <c r="Q413" s="8">
        <f t="shared" si="53"/>
        <v>1.1972143333333332E-2</v>
      </c>
      <c r="R413" s="6">
        <f t="shared" si="54"/>
        <v>0.10941728991952475</v>
      </c>
      <c r="S413" s="6">
        <f t="shared" si="55"/>
        <v>-0.84885924649620037</v>
      </c>
      <c r="U413" s="8">
        <f>100*B413</f>
        <v>3.833333333333333</v>
      </c>
      <c r="V413" s="8">
        <f t="shared" si="56"/>
        <v>3.833333333333333E-2</v>
      </c>
      <c r="W413" s="8">
        <f t="shared" si="57"/>
        <v>-3.833333333333333E-2</v>
      </c>
      <c r="X413" s="8">
        <v>2.7826499999999998</v>
      </c>
      <c r="Y413" s="8">
        <v>0.32465500000000003</v>
      </c>
      <c r="Z413" s="9">
        <f t="shared" si="58"/>
        <v>-3.833333333333333E-2</v>
      </c>
      <c r="AA413" s="8">
        <f t="shared" si="59"/>
        <v>0.53207386902499998</v>
      </c>
      <c r="AB413" s="6">
        <f t="shared" si="60"/>
        <v>0.72943393739597828</v>
      </c>
      <c r="AC413" s="6">
        <f t="shared" si="61"/>
        <v>-0.18940379447576561</v>
      </c>
    </row>
    <row r="414" spans="1:29" hidden="1" x14ac:dyDescent="0.2">
      <c r="A414" s="6">
        <f t="shared" si="42"/>
        <v>3.5952380952380949</v>
      </c>
      <c r="B414" s="6">
        <f t="shared" si="44"/>
        <v>3.5952380952380951E-2</v>
      </c>
      <c r="C414" s="6">
        <f t="shared" si="45"/>
        <v>-3.5952380952380951E-2</v>
      </c>
      <c r="D414" s="6">
        <v>0.17199999999999999</v>
      </c>
      <c r="E414" s="6">
        <v>5.7299999999999997E-2</v>
      </c>
      <c r="F414" s="7">
        <f t="shared" si="46"/>
        <v>-3.5952380952380951E-2</v>
      </c>
      <c r="G414" s="6">
        <f t="shared" si="47"/>
        <v>2.8018528095238089E-2</v>
      </c>
      <c r="H414" s="6">
        <f t="shared" si="48"/>
        <v>0.16738735942489233</v>
      </c>
      <c r="I414" s="6">
        <f t="shared" si="49"/>
        <v>-0.65316092856073349</v>
      </c>
      <c r="J414" s="5"/>
      <c r="K414" s="8">
        <f t="shared" si="43"/>
        <v>3.5952380952380949</v>
      </c>
      <c r="L414" s="8">
        <f t="shared" si="50"/>
        <v>3.5952380952380951E-2</v>
      </c>
      <c r="M414" s="8">
        <f t="shared" si="51"/>
        <v>-3.5952380952380951E-2</v>
      </c>
      <c r="N414" s="8">
        <v>7.5700000000000003E-2</v>
      </c>
      <c r="O414" s="8">
        <v>1.9099999999999999E-2</v>
      </c>
      <c r="P414" s="9">
        <f t="shared" si="52"/>
        <v>-3.5952380952380951E-2</v>
      </c>
      <c r="Q414" s="8">
        <f t="shared" si="53"/>
        <v>1.1251190952380953E-2</v>
      </c>
      <c r="R414" s="6">
        <f t="shared" si="54"/>
        <v>0.10607163123277097</v>
      </c>
      <c r="S414" s="6">
        <f t="shared" si="55"/>
        <v>-0.82676110457576601</v>
      </c>
      <c r="U414" s="8">
        <f>100*D18</f>
        <v>3.5952380952380949</v>
      </c>
      <c r="V414" s="8">
        <f t="shared" si="56"/>
        <v>3.5952380952380951E-2</v>
      </c>
      <c r="W414" s="8">
        <f t="shared" si="57"/>
        <v>-3.5952380952380951E-2</v>
      </c>
      <c r="X414" s="8">
        <v>2.7826499999999998</v>
      </c>
      <c r="Y414" s="8">
        <v>0.32465500000000003</v>
      </c>
      <c r="Z414" s="9">
        <f t="shared" si="58"/>
        <v>-3.5952380952380951E-2</v>
      </c>
      <c r="AA414" s="8">
        <f t="shared" si="59"/>
        <v>0.50557244045357141</v>
      </c>
      <c r="AB414" s="6">
        <f t="shared" si="60"/>
        <v>0.71103617380100392</v>
      </c>
      <c r="AC414" s="6">
        <f t="shared" si="61"/>
        <v>-0.18609799540024868</v>
      </c>
    </row>
    <row r="415" spans="1:29" hidden="1" x14ac:dyDescent="0.2">
      <c r="A415" s="6">
        <f t="shared" si="42"/>
        <v>3.3888888888888884</v>
      </c>
      <c r="B415" s="6">
        <f t="shared" si="44"/>
        <v>3.3888888888888885E-2</v>
      </c>
      <c r="C415" s="6">
        <f t="shared" si="45"/>
        <v>-3.3888888888888885E-2</v>
      </c>
      <c r="D415" s="6">
        <v>0.17199999999999999</v>
      </c>
      <c r="E415" s="6">
        <v>5.7299999999999997E-2</v>
      </c>
      <c r="F415" s="7">
        <f t="shared" si="46"/>
        <v>-3.3888888888888885E-2</v>
      </c>
      <c r="G415" s="6">
        <f t="shared" si="47"/>
        <v>2.6598845555555549E-2</v>
      </c>
      <c r="H415" s="6">
        <f t="shared" si="48"/>
        <v>0.16309152508807914</v>
      </c>
      <c r="I415" s="6">
        <f t="shared" si="49"/>
        <v>-0.64067303804674169</v>
      </c>
      <c r="J415" s="5"/>
      <c r="K415" s="8">
        <f t="shared" si="43"/>
        <v>3.3888888888888884</v>
      </c>
      <c r="L415" s="8">
        <f t="shared" si="50"/>
        <v>3.3888888888888885E-2</v>
      </c>
      <c r="M415" s="8">
        <f t="shared" si="51"/>
        <v>-3.3888888888888885E-2</v>
      </c>
      <c r="N415" s="8">
        <v>7.5700000000000003E-2</v>
      </c>
      <c r="O415" s="8">
        <v>1.9099999999999999E-2</v>
      </c>
      <c r="P415" s="9">
        <f t="shared" si="52"/>
        <v>-3.3888888888888885E-2</v>
      </c>
      <c r="Q415" s="8">
        <f t="shared" si="53"/>
        <v>1.0626365555555555E-2</v>
      </c>
      <c r="R415" s="6">
        <f t="shared" si="54"/>
        <v>0.10308426434502772</v>
      </c>
      <c r="S415" s="6">
        <f t="shared" si="55"/>
        <v>-0.80702948708736932</v>
      </c>
      <c r="U415" s="8">
        <f>100*D19</f>
        <v>3.3888888888888884</v>
      </c>
      <c r="V415" s="8">
        <f t="shared" si="56"/>
        <v>3.3888888888888885E-2</v>
      </c>
      <c r="W415" s="8">
        <f t="shared" si="57"/>
        <v>-3.3888888888888885E-2</v>
      </c>
      <c r="X415" s="8">
        <v>2.7826499999999998</v>
      </c>
      <c r="Y415" s="8">
        <v>0.32465500000000003</v>
      </c>
      <c r="Z415" s="9">
        <f t="shared" si="58"/>
        <v>-3.3888888888888885E-2</v>
      </c>
      <c r="AA415" s="8">
        <f t="shared" si="59"/>
        <v>0.48260453569166661</v>
      </c>
      <c r="AB415" s="6">
        <f t="shared" si="60"/>
        <v>0.69469744183469295</v>
      </c>
      <c r="AC415" s="6">
        <f t="shared" si="61"/>
        <v>-0.18316217307866475</v>
      </c>
    </row>
    <row r="416" spans="1:29" hidden="1" x14ac:dyDescent="0.2">
      <c r="A416" s="6">
        <f t="shared" si="42"/>
        <v>3.208333333333333</v>
      </c>
      <c r="B416" s="6">
        <f t="shared" si="44"/>
        <v>3.2083333333333332E-2</v>
      </c>
      <c r="C416" s="6">
        <f t="shared" si="45"/>
        <v>-3.2083333333333332E-2</v>
      </c>
      <c r="D416" s="6">
        <v>0.17199999999999999</v>
      </c>
      <c r="E416" s="6">
        <v>5.7299999999999997E-2</v>
      </c>
      <c r="F416" s="7">
        <f t="shared" si="46"/>
        <v>-3.2083333333333332E-2</v>
      </c>
      <c r="G416" s="6">
        <f t="shared" si="47"/>
        <v>2.5356623333333328E-2</v>
      </c>
      <c r="H416" s="6">
        <f t="shared" si="48"/>
        <v>0.15923763164947327</v>
      </c>
      <c r="I416" s="6">
        <f t="shared" si="49"/>
        <v>-0.6294698594461432</v>
      </c>
      <c r="J416" s="5"/>
      <c r="K416" s="8">
        <f t="shared" si="43"/>
        <v>3.208333333333333</v>
      </c>
      <c r="L416" s="8">
        <f t="shared" si="50"/>
        <v>3.2083333333333332E-2</v>
      </c>
      <c r="M416" s="8">
        <f t="shared" si="51"/>
        <v>-3.2083333333333332E-2</v>
      </c>
      <c r="N416" s="8">
        <v>7.5700000000000003E-2</v>
      </c>
      <c r="O416" s="8">
        <v>1.9099999999999999E-2</v>
      </c>
      <c r="P416" s="9">
        <f t="shared" si="52"/>
        <v>-3.2083333333333332E-2</v>
      </c>
      <c r="Q416" s="8">
        <f t="shared" si="53"/>
        <v>1.0079643333333334E-2</v>
      </c>
      <c r="R416" s="6">
        <f t="shared" si="54"/>
        <v>0.10039742692585968</v>
      </c>
      <c r="S416" s="6">
        <f t="shared" si="55"/>
        <v>-0.78928287269392128</v>
      </c>
      <c r="U416" s="8">
        <f>100*D20</f>
        <v>3.208333333333333</v>
      </c>
      <c r="V416" s="8">
        <f t="shared" si="56"/>
        <v>3.2083333333333332E-2</v>
      </c>
      <c r="W416" s="8">
        <f t="shared" si="57"/>
        <v>-3.2083333333333332E-2</v>
      </c>
      <c r="X416" s="8">
        <v>2.7826499999999998</v>
      </c>
      <c r="Y416" s="8">
        <v>0.32465500000000003</v>
      </c>
      <c r="Z416" s="9">
        <f t="shared" si="58"/>
        <v>-3.2083333333333332E-2</v>
      </c>
      <c r="AA416" s="8">
        <f t="shared" si="59"/>
        <v>0.46250761902499998</v>
      </c>
      <c r="AB416" s="6">
        <f t="shared" si="60"/>
        <v>0.68007912703228879</v>
      </c>
      <c r="AC416" s="6">
        <f t="shared" si="61"/>
        <v>-0.1805354836275293</v>
      </c>
    </row>
    <row r="417" spans="1:29" hidden="1" x14ac:dyDescent="0.2">
      <c r="A417" s="6">
        <f t="shared" si="42"/>
        <v>3.0490196078431371</v>
      </c>
      <c r="B417" s="6">
        <f t="shared" si="44"/>
        <v>3.049019607843137E-2</v>
      </c>
      <c r="C417" s="6">
        <f t="shared" si="45"/>
        <v>-3.049019607843137E-2</v>
      </c>
      <c r="D417" s="6">
        <v>0.17199999999999999</v>
      </c>
      <c r="E417" s="6">
        <v>5.7299999999999997E-2</v>
      </c>
      <c r="F417" s="7">
        <f t="shared" si="46"/>
        <v>-3.049019607843137E-2</v>
      </c>
      <c r="G417" s="6">
        <f t="shared" si="47"/>
        <v>2.4260544901960779E-2</v>
      </c>
      <c r="H417" s="6">
        <f t="shared" si="48"/>
        <v>0.15575796898380762</v>
      </c>
      <c r="I417" s="6">
        <f t="shared" si="49"/>
        <v>-0.61935456099944075</v>
      </c>
      <c r="J417" s="5"/>
      <c r="K417" s="8">
        <f t="shared" si="43"/>
        <v>3.0490196078431371</v>
      </c>
      <c r="L417" s="8">
        <f t="shared" si="50"/>
        <v>3.049019607843137E-2</v>
      </c>
      <c r="M417" s="8">
        <f t="shared" si="51"/>
        <v>-3.049019607843137E-2</v>
      </c>
      <c r="N417" s="8">
        <v>7.5700000000000003E-2</v>
      </c>
      <c r="O417" s="8">
        <v>1.9099999999999999E-2</v>
      </c>
      <c r="P417" s="9">
        <f t="shared" si="52"/>
        <v>-3.049019607843137E-2</v>
      </c>
      <c r="Q417" s="8">
        <f t="shared" si="53"/>
        <v>9.5972413725490188E-3</v>
      </c>
      <c r="R417" s="6">
        <f t="shared" si="54"/>
        <v>9.7965511138099107E-2</v>
      </c>
      <c r="S417" s="6">
        <f t="shared" si="55"/>
        <v>-0.77322002072720675</v>
      </c>
      <c r="U417" s="8">
        <f>100*B417</f>
        <v>3.0490196078431371</v>
      </c>
      <c r="V417" s="8">
        <f t="shared" si="56"/>
        <v>3.049019607843137E-2</v>
      </c>
      <c r="W417" s="8">
        <f t="shared" si="57"/>
        <v>-3.049019607843137E-2</v>
      </c>
      <c r="X417" s="8">
        <v>2.7826499999999998</v>
      </c>
      <c r="Y417" s="8">
        <v>0.32465500000000003</v>
      </c>
      <c r="Z417" s="9">
        <f t="shared" si="58"/>
        <v>-3.049019607843137E-2</v>
      </c>
      <c r="AA417" s="8">
        <f t="shared" si="59"/>
        <v>0.44477504549558822</v>
      </c>
      <c r="AB417" s="6">
        <f t="shared" si="60"/>
        <v>0.6669145713624709</v>
      </c>
      <c r="AC417" s="6">
        <f t="shared" si="61"/>
        <v>-0.17817001264306884</v>
      </c>
    </row>
    <row r="418" spans="1:29" hidden="1" x14ac:dyDescent="0.2">
      <c r="A418" s="6">
        <f t="shared" si="42"/>
        <v>2.907407407407407</v>
      </c>
      <c r="B418" s="6">
        <f t="shared" si="44"/>
        <v>2.9074074074074072E-2</v>
      </c>
      <c r="C418" s="6">
        <f t="shared" si="45"/>
        <v>-2.9074074074074072E-2</v>
      </c>
      <c r="D418" s="6">
        <v>0.17199999999999999</v>
      </c>
      <c r="E418" s="6">
        <v>5.7299999999999997E-2</v>
      </c>
      <c r="F418" s="7">
        <f t="shared" si="46"/>
        <v>-2.9074074074074072E-2</v>
      </c>
      <c r="G418" s="6">
        <f t="shared" si="47"/>
        <v>2.328625296296296E-2</v>
      </c>
      <c r="H418" s="6">
        <f t="shared" si="48"/>
        <v>0.15259833866383657</v>
      </c>
      <c r="I418" s="6">
        <f t="shared" si="49"/>
        <v>-0.61016958913905983</v>
      </c>
      <c r="J418" s="5"/>
      <c r="K418" s="8">
        <f t="shared" si="43"/>
        <v>2.907407407407407</v>
      </c>
      <c r="L418" s="8">
        <f t="shared" si="50"/>
        <v>2.9074074074074072E-2</v>
      </c>
      <c r="M418" s="8">
        <f t="shared" si="51"/>
        <v>-2.9074074074074072E-2</v>
      </c>
      <c r="N418" s="8">
        <v>7.5700000000000003E-2</v>
      </c>
      <c r="O418" s="8">
        <v>1.9099999999999999E-2</v>
      </c>
      <c r="P418" s="9">
        <f t="shared" si="52"/>
        <v>-2.9074074074074072E-2</v>
      </c>
      <c r="Q418" s="8">
        <f t="shared" si="53"/>
        <v>9.1684396296296301E-3</v>
      </c>
      <c r="R418" s="6">
        <f t="shared" si="54"/>
        <v>9.5751969325072531E-2</v>
      </c>
      <c r="S418" s="6">
        <f t="shared" si="55"/>
        <v>-0.7585995331907035</v>
      </c>
      <c r="U418" s="8">
        <f>100*D22</f>
        <v>2.907407407407407</v>
      </c>
      <c r="V418" s="8">
        <f t="shared" si="56"/>
        <v>2.9074074074074072E-2</v>
      </c>
      <c r="W418" s="8">
        <f t="shared" si="57"/>
        <v>-2.9074074074074072E-2</v>
      </c>
      <c r="X418" s="8">
        <v>2.7826499999999998</v>
      </c>
      <c r="Y418" s="8">
        <v>0.32465500000000003</v>
      </c>
      <c r="Z418" s="9">
        <f t="shared" si="58"/>
        <v>-2.9074074074074072E-2</v>
      </c>
      <c r="AA418" s="8">
        <f t="shared" si="59"/>
        <v>0.42901275791388888</v>
      </c>
      <c r="AB418" s="6">
        <f t="shared" si="60"/>
        <v>0.65499065482943253</v>
      </c>
      <c r="AC418" s="6">
        <f t="shared" si="61"/>
        <v>-0.17602746569446978</v>
      </c>
    </row>
    <row r="419" spans="1:29" hidden="1" x14ac:dyDescent="0.2">
      <c r="A419" s="6">
        <f t="shared" si="42"/>
        <v>2.7807017543859649</v>
      </c>
      <c r="B419" s="6">
        <f t="shared" si="44"/>
        <v>2.7807017543859648E-2</v>
      </c>
      <c r="C419" s="6">
        <f t="shared" si="45"/>
        <v>-2.7807017543859648E-2</v>
      </c>
      <c r="D419" s="6">
        <v>0.17199999999999999</v>
      </c>
      <c r="E419" s="6">
        <v>5.7299999999999997E-2</v>
      </c>
      <c r="F419" s="7">
        <f t="shared" si="46"/>
        <v>-2.7807017543859648E-2</v>
      </c>
      <c r="G419" s="6">
        <f t="shared" si="47"/>
        <v>2.2414518070175436E-2</v>
      </c>
      <c r="H419" s="6">
        <f t="shared" si="48"/>
        <v>0.1497147890830276</v>
      </c>
      <c r="I419" s="6">
        <f t="shared" si="49"/>
        <v>-0.60178717756694067</v>
      </c>
      <c r="J419" s="5"/>
      <c r="K419" s="8">
        <f t="shared" si="43"/>
        <v>2.7807017543859649</v>
      </c>
      <c r="L419" s="8">
        <f t="shared" si="50"/>
        <v>2.7807017543859648E-2</v>
      </c>
      <c r="M419" s="8">
        <f t="shared" si="51"/>
        <v>-2.7807017543859648E-2</v>
      </c>
      <c r="N419" s="8">
        <v>7.5700000000000003E-2</v>
      </c>
      <c r="O419" s="8">
        <v>1.9099999999999999E-2</v>
      </c>
      <c r="P419" s="9">
        <f t="shared" si="52"/>
        <v>-2.7807017543859648E-2</v>
      </c>
      <c r="Q419" s="8">
        <f t="shared" si="53"/>
        <v>8.7847749122807028E-3</v>
      </c>
      <c r="R419" s="6">
        <f t="shared" si="54"/>
        <v>9.3727130075985488E-2</v>
      </c>
      <c r="S419" s="6">
        <f t="shared" si="55"/>
        <v>-0.74522542982817364</v>
      </c>
      <c r="U419" s="8">
        <f>100*D23</f>
        <v>2.7807017543859649</v>
      </c>
      <c r="V419" s="8">
        <f t="shared" si="56"/>
        <v>2.7807017543859648E-2</v>
      </c>
      <c r="W419" s="8">
        <f t="shared" si="57"/>
        <v>-2.7807017543859648E-2</v>
      </c>
      <c r="X419" s="8">
        <v>2.7826499999999998</v>
      </c>
      <c r="Y419" s="8">
        <v>0.32465500000000003</v>
      </c>
      <c r="Z419" s="9">
        <f t="shared" si="58"/>
        <v>-2.7807017543859648E-2</v>
      </c>
      <c r="AA419" s="8">
        <f t="shared" si="59"/>
        <v>0.41490965849868422</v>
      </c>
      <c r="AB419" s="6">
        <f t="shared" si="60"/>
        <v>0.64413481391606542</v>
      </c>
      <c r="AC419" s="6">
        <f t="shared" si="61"/>
        <v>-0.17407683573501256</v>
      </c>
    </row>
    <row r="420" spans="1:29" hidden="1" x14ac:dyDescent="0.2">
      <c r="A420" s="6">
        <f t="shared" si="42"/>
        <v>2.6666666666666665</v>
      </c>
      <c r="B420" s="6">
        <f t="shared" si="44"/>
        <v>2.6666666666666665E-2</v>
      </c>
      <c r="C420" s="6">
        <f t="shared" si="45"/>
        <v>-2.6666666666666665E-2</v>
      </c>
      <c r="D420" s="6">
        <v>0.17199999999999999</v>
      </c>
      <c r="E420" s="6">
        <v>5.7299999999999997E-2</v>
      </c>
      <c r="F420" s="7">
        <f t="shared" si="46"/>
        <v>-2.6666666666666665E-2</v>
      </c>
      <c r="G420" s="6">
        <f t="shared" si="47"/>
        <v>2.1629956666666665E-2</v>
      </c>
      <c r="H420" s="6">
        <f t="shared" si="48"/>
        <v>0.14707126390517852</v>
      </c>
      <c r="I420" s="6">
        <f t="shared" si="49"/>
        <v>-0.59410251135226322</v>
      </c>
      <c r="J420" s="5"/>
      <c r="K420" s="8">
        <f t="shared" si="43"/>
        <v>2.6666666666666665</v>
      </c>
      <c r="L420" s="8">
        <f t="shared" si="50"/>
        <v>2.6666666666666665E-2</v>
      </c>
      <c r="M420" s="8">
        <f t="shared" si="51"/>
        <v>-2.6666666666666665E-2</v>
      </c>
      <c r="N420" s="8">
        <v>7.5700000000000003E-2</v>
      </c>
      <c r="O420" s="8">
        <v>1.9099999999999999E-2</v>
      </c>
      <c r="P420" s="9">
        <f t="shared" si="52"/>
        <v>-2.6666666666666665E-2</v>
      </c>
      <c r="Q420" s="8">
        <f t="shared" si="53"/>
        <v>8.4394766666666659E-3</v>
      </c>
      <c r="R420" s="6">
        <f t="shared" si="54"/>
        <v>9.1866624334774952E-2</v>
      </c>
      <c r="S420" s="6">
        <f t="shared" si="55"/>
        <v>-0.73293675254144608</v>
      </c>
      <c r="U420" s="8">
        <f>100*D24</f>
        <v>2.6666666666666665</v>
      </c>
      <c r="V420" s="8">
        <f t="shared" si="56"/>
        <v>2.6666666666666665E-2</v>
      </c>
      <c r="W420" s="8">
        <f t="shared" si="57"/>
        <v>-2.6666666666666665E-2</v>
      </c>
      <c r="X420" s="8">
        <v>2.7826499999999998</v>
      </c>
      <c r="Y420" s="8">
        <v>0.32465500000000003</v>
      </c>
      <c r="Z420" s="9">
        <f t="shared" si="58"/>
        <v>-2.6666666666666665E-2</v>
      </c>
      <c r="AA420" s="8">
        <f t="shared" si="59"/>
        <v>0.40221686902499998</v>
      </c>
      <c r="AB420" s="6">
        <f t="shared" si="60"/>
        <v>0.63420569930031379</v>
      </c>
      <c r="AC420" s="6">
        <f t="shared" si="61"/>
        <v>-0.17229272443539681</v>
      </c>
    </row>
    <row r="421" spans="1:29" hidden="1" x14ac:dyDescent="0.2">
      <c r="A421" s="6">
        <f t="shared" si="42"/>
        <v>2.5634920634920637</v>
      </c>
      <c r="B421" s="6">
        <f t="shared" si="44"/>
        <v>2.5634920634920635E-2</v>
      </c>
      <c r="C421" s="6">
        <f t="shared" si="45"/>
        <v>-2.5634920634920635E-2</v>
      </c>
      <c r="D421" s="6">
        <v>0.17199999999999999</v>
      </c>
      <c r="E421" s="6">
        <v>5.7299999999999997E-2</v>
      </c>
      <c r="F421" s="7">
        <f t="shared" si="46"/>
        <v>-2.5634920634920635E-2</v>
      </c>
      <c r="G421" s="6">
        <f t="shared" si="47"/>
        <v>2.0920115396825395E-2</v>
      </c>
      <c r="H421" s="6">
        <f t="shared" si="48"/>
        <v>0.14463787677100834</v>
      </c>
      <c r="I421" s="6">
        <f t="shared" si="49"/>
        <v>-0.5870287115436289</v>
      </c>
      <c r="J421" s="5"/>
      <c r="K421" s="8">
        <f t="shared" si="43"/>
        <v>2.5634920634920637</v>
      </c>
      <c r="L421" s="8">
        <f t="shared" si="50"/>
        <v>2.5634920634920635E-2</v>
      </c>
      <c r="M421" s="8">
        <f t="shared" si="51"/>
        <v>-2.5634920634920635E-2</v>
      </c>
      <c r="N421" s="8">
        <v>7.5700000000000003E-2</v>
      </c>
      <c r="O421" s="8">
        <v>1.9099999999999999E-2</v>
      </c>
      <c r="P421" s="9">
        <f t="shared" si="52"/>
        <v>-2.5634920634920635E-2</v>
      </c>
      <c r="Q421" s="8">
        <f t="shared" si="53"/>
        <v>8.1270639682539687E-3</v>
      </c>
      <c r="R421" s="6">
        <f t="shared" si="54"/>
        <v>9.015022999556889E-2</v>
      </c>
      <c r="S421" s="6">
        <f t="shared" si="55"/>
        <v>-0.72159993392053423</v>
      </c>
      <c r="U421" s="8">
        <f>100*B421</f>
        <v>2.5634920634920637</v>
      </c>
      <c r="V421" s="8">
        <f t="shared" si="56"/>
        <v>2.5634920634920635E-2</v>
      </c>
      <c r="W421" s="8">
        <f t="shared" si="57"/>
        <v>-2.5634920634920635E-2</v>
      </c>
      <c r="X421" s="8">
        <v>2.7826499999999998</v>
      </c>
      <c r="Y421" s="8">
        <v>0.32465500000000003</v>
      </c>
      <c r="Z421" s="9">
        <f t="shared" si="58"/>
        <v>-2.5634920634920635E-2</v>
      </c>
      <c r="AA421" s="8">
        <f t="shared" si="59"/>
        <v>0.39073291664404763</v>
      </c>
      <c r="AB421" s="6">
        <f t="shared" si="60"/>
        <v>0.6250863273533086</v>
      </c>
      <c r="AC421" s="6">
        <f t="shared" si="61"/>
        <v>-0.17065411161182842</v>
      </c>
    </row>
    <row r="422" spans="1:29" hidden="1" x14ac:dyDescent="0.2">
      <c r="A422" s="6">
        <f t="shared" si="42"/>
        <v>2.4696969696969697</v>
      </c>
      <c r="B422" s="6">
        <f t="shared" si="44"/>
        <v>2.4696969696969696E-2</v>
      </c>
      <c r="C422" s="6">
        <f t="shared" si="45"/>
        <v>-2.4696969696969696E-2</v>
      </c>
      <c r="D422" s="6">
        <v>0.17199999999999999</v>
      </c>
      <c r="E422" s="6">
        <v>5.7299999999999997E-2</v>
      </c>
      <c r="F422" s="7">
        <f t="shared" si="46"/>
        <v>-2.4696969696969696E-2</v>
      </c>
      <c r="G422" s="6">
        <f t="shared" si="47"/>
        <v>2.0274805151515148E-2</v>
      </c>
      <c r="H422" s="6">
        <f t="shared" si="48"/>
        <v>0.14238962445176667</v>
      </c>
      <c r="I422" s="6">
        <f t="shared" si="49"/>
        <v>-0.58049309433653107</v>
      </c>
      <c r="J422" s="5"/>
      <c r="K422" s="8">
        <f t="shared" si="43"/>
        <v>2.4696969696969697</v>
      </c>
      <c r="L422" s="8">
        <f t="shared" si="50"/>
        <v>2.4696969696969696E-2</v>
      </c>
      <c r="M422" s="8">
        <f t="shared" si="51"/>
        <v>-2.4696969696969696E-2</v>
      </c>
      <c r="N422" s="8">
        <v>7.5700000000000003E-2</v>
      </c>
      <c r="O422" s="8">
        <v>1.9099999999999999E-2</v>
      </c>
      <c r="P422" s="9">
        <f t="shared" si="52"/>
        <v>-2.4696969696969696E-2</v>
      </c>
      <c r="Q422" s="8">
        <f t="shared" si="53"/>
        <v>7.8430524242424238E-3</v>
      </c>
      <c r="R422" s="6">
        <f t="shared" si="54"/>
        <v>8.8561009616209913E-2</v>
      </c>
      <c r="S422" s="6">
        <f t="shared" si="55"/>
        <v>-0.71110310182437197</v>
      </c>
      <c r="U422" s="8">
        <f>100*D26</f>
        <v>2.4696969696969697</v>
      </c>
      <c r="V422" s="8">
        <f t="shared" si="56"/>
        <v>2.4696969696969696E-2</v>
      </c>
      <c r="W422" s="8">
        <f t="shared" si="57"/>
        <v>-2.4696969696969696E-2</v>
      </c>
      <c r="X422" s="8">
        <v>2.7826499999999998</v>
      </c>
      <c r="Y422" s="8">
        <v>0.32465500000000003</v>
      </c>
      <c r="Z422" s="9">
        <f t="shared" si="58"/>
        <v>-2.4696969696969696E-2</v>
      </c>
      <c r="AA422" s="8">
        <f t="shared" si="59"/>
        <v>0.3802929599340909</v>
      </c>
      <c r="AB422" s="6">
        <f t="shared" si="60"/>
        <v>0.61667897640027503</v>
      </c>
      <c r="AC422" s="6">
        <f t="shared" si="61"/>
        <v>-0.16914343816151423</v>
      </c>
    </row>
    <row r="423" spans="1:29" hidden="1" x14ac:dyDescent="0.2">
      <c r="A423" s="6">
        <f t="shared" si="42"/>
        <v>2.3840579710144927</v>
      </c>
      <c r="B423" s="6">
        <f t="shared" si="44"/>
        <v>2.3840579710144926E-2</v>
      </c>
      <c r="C423" s="6">
        <f t="shared" si="45"/>
        <v>-2.3840579710144926E-2</v>
      </c>
      <c r="D423" s="6">
        <v>0.17199999999999999</v>
      </c>
      <c r="E423" s="6">
        <v>5.7299999999999997E-2</v>
      </c>
      <c r="F423" s="7">
        <f t="shared" si="46"/>
        <v>-2.3840579710144926E-2</v>
      </c>
      <c r="G423" s="6">
        <f t="shared" si="47"/>
        <v>1.968560884057971E-2</v>
      </c>
      <c r="H423" s="6">
        <f t="shared" si="48"/>
        <v>0.14030541272730609</v>
      </c>
      <c r="I423" s="6">
        <f t="shared" si="49"/>
        <v>-0.57443433932356425</v>
      </c>
      <c r="J423" s="5"/>
      <c r="K423" s="8">
        <f t="shared" si="43"/>
        <v>2.3840579710144927</v>
      </c>
      <c r="L423" s="8">
        <f t="shared" si="50"/>
        <v>2.3840579710144926E-2</v>
      </c>
      <c r="M423" s="8">
        <f t="shared" si="51"/>
        <v>-2.3840579710144926E-2</v>
      </c>
      <c r="N423" s="8">
        <v>7.5700000000000003E-2</v>
      </c>
      <c r="O423" s="8">
        <v>1.9099999999999999E-2</v>
      </c>
      <c r="P423" s="9">
        <f t="shared" si="52"/>
        <v>-2.3840579710144926E-2</v>
      </c>
      <c r="Q423" s="8">
        <f t="shared" si="53"/>
        <v>7.5837375362318837E-3</v>
      </c>
      <c r="R423" s="6">
        <f t="shared" si="54"/>
        <v>8.7084657295254275E-2</v>
      </c>
      <c r="S423" s="6">
        <f t="shared" si="55"/>
        <v>-0.70135176549045097</v>
      </c>
      <c r="U423" s="8">
        <f>100*D27</f>
        <v>2.3840579710144927</v>
      </c>
      <c r="V423" s="8">
        <f t="shared" si="56"/>
        <v>2.3840579710144926E-2</v>
      </c>
      <c r="W423" s="8">
        <f t="shared" si="57"/>
        <v>-2.3840579710144926E-2</v>
      </c>
      <c r="X423" s="8">
        <v>2.7826499999999998</v>
      </c>
      <c r="Y423" s="8">
        <v>0.32465500000000003</v>
      </c>
      <c r="Z423" s="9">
        <f t="shared" si="58"/>
        <v>-2.3840579710144926E-2</v>
      </c>
      <c r="AA423" s="8">
        <f t="shared" si="59"/>
        <v>0.37076082554673911</v>
      </c>
      <c r="AB423" s="6">
        <f t="shared" si="60"/>
        <v>0.60890132660944263</v>
      </c>
      <c r="AC423" s="6">
        <f t="shared" si="61"/>
        <v>-0.16774591245924617</v>
      </c>
    </row>
    <row r="424" spans="1:29" hidden="1" x14ac:dyDescent="0.2">
      <c r="A424" s="6">
        <f t="shared" si="42"/>
        <v>2.3055555555555554</v>
      </c>
      <c r="B424" s="6">
        <f t="shared" si="44"/>
        <v>2.3055555555555555E-2</v>
      </c>
      <c r="C424" s="6">
        <f t="shared" si="45"/>
        <v>-2.3055555555555555E-2</v>
      </c>
      <c r="D424" s="6">
        <v>0.17199999999999999</v>
      </c>
      <c r="E424" s="6">
        <v>5.7299999999999997E-2</v>
      </c>
      <c r="F424" s="7">
        <f t="shared" ref="F424:F432" si="62">C424</f>
        <v>-2.3055555555555555E-2</v>
      </c>
      <c r="G424" s="6">
        <f t="shared" ref="G424:G432" si="63">E424*E424-4*D424*F424</f>
        <v>1.9145512222222223E-2</v>
      </c>
      <c r="H424" s="6">
        <f t="shared" si="48"/>
        <v>0.13836730908065756</v>
      </c>
      <c r="I424" s="6">
        <f t="shared" ref="I424:I432" si="64">(-H424-E424)/2/D424</f>
        <v>-0.56880031709493473</v>
      </c>
      <c r="J424" s="5"/>
      <c r="K424" s="8">
        <f t="shared" si="43"/>
        <v>2.3055555555555554</v>
      </c>
      <c r="L424" s="8">
        <f t="shared" si="50"/>
        <v>2.3055555555555555E-2</v>
      </c>
      <c r="M424" s="8">
        <f t="shared" si="51"/>
        <v>-2.3055555555555555E-2</v>
      </c>
      <c r="N424" s="8">
        <v>7.5700000000000003E-2</v>
      </c>
      <c r="O424" s="8">
        <v>1.9099999999999999E-2</v>
      </c>
      <c r="P424" s="9">
        <f t="shared" si="52"/>
        <v>-2.3055555555555555E-2</v>
      </c>
      <c r="Q424" s="8">
        <f t="shared" si="53"/>
        <v>7.3460322222222221E-3</v>
      </c>
      <c r="R424" s="6">
        <f t="shared" si="54"/>
        <v>8.5708997323631214E-2</v>
      </c>
      <c r="S424" s="6">
        <f t="shared" si="55"/>
        <v>-0.69226550411909649</v>
      </c>
      <c r="U424" s="8">
        <f>100*D28</f>
        <v>2.3055555555555554</v>
      </c>
      <c r="V424" s="8">
        <f t="shared" si="56"/>
        <v>2.3055555555555555E-2</v>
      </c>
      <c r="W424" s="8">
        <f t="shared" si="57"/>
        <v>-2.3055555555555555E-2</v>
      </c>
      <c r="X424" s="8">
        <v>2.7826499999999998</v>
      </c>
      <c r="Y424" s="8">
        <v>0.32465500000000003</v>
      </c>
      <c r="Z424" s="9">
        <f t="shared" si="58"/>
        <v>-2.3055555555555555E-2</v>
      </c>
      <c r="AA424" s="8">
        <f t="shared" si="59"/>
        <v>0.36202303569166666</v>
      </c>
      <c r="AB424" s="6">
        <f t="shared" si="60"/>
        <v>0.60168350126263781</v>
      </c>
      <c r="AC424" s="6">
        <f t="shared" si="61"/>
        <v>-0.1664489787186024</v>
      </c>
    </row>
    <row r="425" spans="1:29" hidden="1" x14ac:dyDescent="0.2">
      <c r="A425" s="6">
        <f t="shared" si="42"/>
        <v>2.2333333333333334</v>
      </c>
      <c r="B425" s="6">
        <f t="shared" si="44"/>
        <v>2.2333333333333334E-2</v>
      </c>
      <c r="C425" s="6">
        <f t="shared" si="45"/>
        <v>-2.2333333333333334E-2</v>
      </c>
      <c r="D425" s="6">
        <v>0.17199999999999999</v>
      </c>
      <c r="E425" s="6">
        <v>5.7299999999999997E-2</v>
      </c>
      <c r="F425" s="7">
        <f t="shared" si="62"/>
        <v>-2.2333333333333334E-2</v>
      </c>
      <c r="G425" s="6">
        <f t="shared" si="63"/>
        <v>1.8648623333333329E-2</v>
      </c>
      <c r="H425" s="6">
        <f t="shared" si="48"/>
        <v>0.13655996240968041</v>
      </c>
      <c r="I425" s="6">
        <f t="shared" si="64"/>
        <v>-0.56354640235372211</v>
      </c>
      <c r="J425" s="5"/>
      <c r="K425" s="8">
        <f t="shared" si="43"/>
        <v>2.2333333333333334</v>
      </c>
      <c r="L425" s="8">
        <f t="shared" si="50"/>
        <v>2.2333333333333334E-2</v>
      </c>
      <c r="M425" s="8">
        <f t="shared" si="51"/>
        <v>-2.2333333333333334E-2</v>
      </c>
      <c r="N425" s="8">
        <v>7.5700000000000003E-2</v>
      </c>
      <c r="O425" s="8">
        <v>1.9099999999999999E-2</v>
      </c>
      <c r="P425" s="9">
        <f t="shared" si="52"/>
        <v>-2.2333333333333334E-2</v>
      </c>
      <c r="Q425" s="8">
        <f t="shared" si="53"/>
        <v>7.1273433333333336E-3</v>
      </c>
      <c r="R425" s="6">
        <f t="shared" si="54"/>
        <v>8.4423594648257744E-2</v>
      </c>
      <c r="S425" s="6">
        <f t="shared" si="55"/>
        <v>-0.68377539397792431</v>
      </c>
      <c r="U425" s="8">
        <f>100*B425</f>
        <v>2.2333333333333334</v>
      </c>
      <c r="V425" s="8">
        <f t="shared" si="56"/>
        <v>2.2333333333333334E-2</v>
      </c>
      <c r="W425" s="8">
        <f t="shared" si="57"/>
        <v>-2.2333333333333334E-2</v>
      </c>
      <c r="X425" s="8">
        <v>2.7826499999999998</v>
      </c>
      <c r="Y425" s="8">
        <v>0.32465500000000003</v>
      </c>
      <c r="Z425" s="9">
        <f t="shared" si="58"/>
        <v>-2.2333333333333334E-2</v>
      </c>
      <c r="AA425" s="8">
        <f t="shared" si="59"/>
        <v>0.35398426902500002</v>
      </c>
      <c r="AB425" s="6">
        <f t="shared" si="60"/>
        <v>0.5949657713053752</v>
      </c>
      <c r="AC425" s="6">
        <f t="shared" si="61"/>
        <v>-0.16524190453441417</v>
      </c>
    </row>
    <row r="426" spans="1:29" hidden="1" x14ac:dyDescent="0.2">
      <c r="A426" s="6">
        <f t="shared" si="42"/>
        <v>2.166666666666667</v>
      </c>
      <c r="B426" s="6">
        <f t="shared" si="44"/>
        <v>2.1666666666666671E-2</v>
      </c>
      <c r="C426" s="6">
        <f t="shared" si="45"/>
        <v>-2.1666666666666671E-2</v>
      </c>
      <c r="D426" s="6">
        <v>0.17199999999999999</v>
      </c>
      <c r="E426" s="6">
        <v>5.7299999999999997E-2</v>
      </c>
      <c r="F426" s="7">
        <f t="shared" si="62"/>
        <v>-2.1666666666666671E-2</v>
      </c>
      <c r="G426" s="6">
        <f t="shared" si="63"/>
        <v>1.8189956666666666E-2</v>
      </c>
      <c r="H426" s="6">
        <f t="shared" si="48"/>
        <v>0.13487014742583575</v>
      </c>
      <c r="I426" s="6">
        <f t="shared" si="64"/>
        <v>-0.5586341494937086</v>
      </c>
      <c r="J426" s="5"/>
      <c r="K426" s="8">
        <f t="shared" si="43"/>
        <v>2.166666666666667</v>
      </c>
      <c r="L426" s="8">
        <f t="shared" si="50"/>
        <v>2.1666666666666671E-2</v>
      </c>
      <c r="M426" s="8">
        <f t="shared" si="51"/>
        <v>-2.1666666666666671E-2</v>
      </c>
      <c r="N426" s="8">
        <v>7.5700000000000003E-2</v>
      </c>
      <c r="O426" s="8">
        <v>1.9099999999999999E-2</v>
      </c>
      <c r="P426" s="9">
        <f t="shared" si="52"/>
        <v>-2.1666666666666671E-2</v>
      </c>
      <c r="Q426" s="8">
        <f t="shared" si="53"/>
        <v>6.9254766666666688E-3</v>
      </c>
      <c r="R426" s="6">
        <f t="shared" si="54"/>
        <v>8.3219448848611516E-2</v>
      </c>
      <c r="S426" s="6">
        <f t="shared" si="55"/>
        <v>-0.67582198711104036</v>
      </c>
      <c r="U426" s="8">
        <f>100*D30</f>
        <v>2.166666666666667</v>
      </c>
      <c r="V426" s="8">
        <f t="shared" si="56"/>
        <v>2.1666666666666671E-2</v>
      </c>
      <c r="W426" s="8">
        <f t="shared" si="57"/>
        <v>-2.1666666666666671E-2</v>
      </c>
      <c r="X426" s="8">
        <v>2.7826499999999998</v>
      </c>
      <c r="Y426" s="8">
        <v>0.32465500000000003</v>
      </c>
      <c r="Z426" s="9">
        <f t="shared" si="58"/>
        <v>-2.1666666666666671E-2</v>
      </c>
      <c r="AA426" s="8">
        <f t="shared" si="59"/>
        <v>0.34656386902500008</v>
      </c>
      <c r="AB426" s="6">
        <f t="shared" si="60"/>
        <v>0.58869675472606442</v>
      </c>
      <c r="AC426" s="6">
        <f t="shared" si="61"/>
        <v>-0.16411545733851984</v>
      </c>
    </row>
    <row r="427" spans="1:29" hidden="1" x14ac:dyDescent="0.2">
      <c r="A427" s="6">
        <f t="shared" si="42"/>
        <v>2.1049382716049383</v>
      </c>
      <c r="B427" s="6">
        <f t="shared" si="44"/>
        <v>2.1049382716049381E-2</v>
      </c>
      <c r="C427" s="6">
        <f t="shared" si="45"/>
        <v>-2.1049382716049381E-2</v>
      </c>
      <c r="D427" s="6">
        <v>0.17199999999999999</v>
      </c>
      <c r="E427" s="6">
        <v>5.7299999999999997E-2</v>
      </c>
      <c r="F427" s="7">
        <f t="shared" si="62"/>
        <v>-2.1049382716049381E-2</v>
      </c>
      <c r="G427" s="6">
        <f t="shared" si="63"/>
        <v>1.7765265308641972E-2</v>
      </c>
      <c r="H427" s="6">
        <f t="shared" si="48"/>
        <v>0.13328640331497421</v>
      </c>
      <c r="I427" s="6">
        <f t="shared" si="64"/>
        <v>-0.55403024219469243</v>
      </c>
      <c r="J427" s="5"/>
      <c r="K427" s="8">
        <f t="shared" si="43"/>
        <v>2.1049382716049383</v>
      </c>
      <c r="L427" s="8">
        <f t="shared" si="50"/>
        <v>2.1049382716049381E-2</v>
      </c>
      <c r="M427" s="8">
        <f t="shared" si="51"/>
        <v>-2.1049382716049381E-2</v>
      </c>
      <c r="N427" s="8">
        <v>7.5700000000000003E-2</v>
      </c>
      <c r="O427" s="8">
        <v>1.9099999999999999E-2</v>
      </c>
      <c r="P427" s="9">
        <f t="shared" si="52"/>
        <v>-2.1049382716049381E-2</v>
      </c>
      <c r="Q427" s="8">
        <f t="shared" si="53"/>
        <v>6.7385630864197528E-3</v>
      </c>
      <c r="R427" s="6">
        <f t="shared" si="54"/>
        <v>8.2088751278233937E-2</v>
      </c>
      <c r="S427" s="6">
        <f t="shared" si="55"/>
        <v>-0.66835370725385679</v>
      </c>
      <c r="U427" s="8">
        <f>100*D31</f>
        <v>2.1049382716049383</v>
      </c>
      <c r="V427" s="8">
        <f t="shared" si="56"/>
        <v>2.1049382716049381E-2</v>
      </c>
      <c r="W427" s="8">
        <f t="shared" si="57"/>
        <v>-2.1049382716049381E-2</v>
      </c>
      <c r="X427" s="8">
        <v>2.7826499999999998</v>
      </c>
      <c r="Y427" s="8">
        <v>0.32465500000000003</v>
      </c>
      <c r="Z427" s="9">
        <f t="shared" si="58"/>
        <v>-2.1049382716049381E-2</v>
      </c>
      <c r="AA427" s="8">
        <f t="shared" si="59"/>
        <v>0.33969312828425924</v>
      </c>
      <c r="AB427" s="6">
        <f t="shared" si="60"/>
        <v>0.58283198975713335</v>
      </c>
      <c r="AC427" s="6">
        <f t="shared" si="61"/>
        <v>-0.16306164802564704</v>
      </c>
    </row>
    <row r="428" spans="1:29" hidden="1" x14ac:dyDescent="0.2">
      <c r="A428" s="6">
        <f t="shared" si="42"/>
        <v>2.0476190476190474</v>
      </c>
      <c r="B428" s="6">
        <f t="shared" si="44"/>
        <v>2.0476190476190474E-2</v>
      </c>
      <c r="C428" s="6">
        <f t="shared" si="45"/>
        <v>-2.0476190476190474E-2</v>
      </c>
      <c r="D428" s="6">
        <v>0.17199999999999999</v>
      </c>
      <c r="E428" s="6">
        <v>5.7299999999999997E-2</v>
      </c>
      <c r="F428" s="7">
        <f t="shared" si="62"/>
        <v>-2.0476190476190474E-2</v>
      </c>
      <c r="G428" s="6">
        <f t="shared" si="63"/>
        <v>1.7370909047619044E-2</v>
      </c>
      <c r="H428" s="6">
        <f t="shared" si="48"/>
        <v>0.13179874448422885</v>
      </c>
      <c r="I428" s="6">
        <f t="shared" si="64"/>
        <v>-0.54970565257043269</v>
      </c>
      <c r="J428" s="5"/>
      <c r="K428" s="8">
        <f t="shared" si="43"/>
        <v>2.0476190476190474</v>
      </c>
      <c r="L428" s="8">
        <f t="shared" si="50"/>
        <v>2.0476190476190474E-2</v>
      </c>
      <c r="M428" s="8">
        <f t="shared" si="51"/>
        <v>-2.0476190476190474E-2</v>
      </c>
      <c r="N428" s="8">
        <v>7.5700000000000003E-2</v>
      </c>
      <c r="O428" s="8">
        <v>1.9099999999999999E-2</v>
      </c>
      <c r="P428" s="9">
        <f t="shared" si="52"/>
        <v>-2.0476190476190474E-2</v>
      </c>
      <c r="Q428" s="8">
        <f t="shared" si="53"/>
        <v>6.5650004761904756E-3</v>
      </c>
      <c r="R428" s="6">
        <f t="shared" si="54"/>
        <v>8.1024690534370294E-2</v>
      </c>
      <c r="S428" s="6">
        <f t="shared" si="55"/>
        <v>-0.66132556495621053</v>
      </c>
      <c r="U428" s="8">
        <f>100*D32</f>
        <v>2.0476190476190474</v>
      </c>
      <c r="V428" s="8">
        <f t="shared" si="56"/>
        <v>2.0476190476190474E-2</v>
      </c>
      <c r="W428" s="8">
        <f t="shared" si="57"/>
        <v>-2.0476190476190474E-2</v>
      </c>
      <c r="X428" s="8">
        <v>2.7826499999999998</v>
      </c>
      <c r="Y428" s="8">
        <v>0.32465500000000003</v>
      </c>
      <c r="Z428" s="9">
        <f t="shared" si="58"/>
        <v>-2.0476190476190474E-2</v>
      </c>
      <c r="AA428" s="8">
        <f t="shared" si="59"/>
        <v>0.33331315473928569</v>
      </c>
      <c r="AB428" s="6">
        <f t="shared" si="60"/>
        <v>0.5773327937500915</v>
      </c>
      <c r="AC428" s="6">
        <f t="shared" si="61"/>
        <v>-0.16207352591056934</v>
      </c>
    </row>
    <row r="429" spans="1:29" hidden="1" x14ac:dyDescent="0.2">
      <c r="A429" s="6">
        <f t="shared" si="42"/>
        <v>1.9942528735632181</v>
      </c>
      <c r="B429" s="6">
        <f t="shared" si="44"/>
        <v>1.9942528735632181E-2</v>
      </c>
      <c r="C429" s="6">
        <f t="shared" si="45"/>
        <v>-1.9942528735632181E-2</v>
      </c>
      <c r="D429" s="6">
        <v>0.17199999999999999</v>
      </c>
      <c r="E429" s="6">
        <v>5.7299999999999997E-2</v>
      </c>
      <c r="F429" s="7">
        <f t="shared" si="62"/>
        <v>-1.9942528735632181E-2</v>
      </c>
      <c r="G429" s="6">
        <f t="shared" si="63"/>
        <v>1.7003749770114939E-2</v>
      </c>
      <c r="H429" s="6">
        <f t="shared" si="48"/>
        <v>0.13039842702316212</v>
      </c>
      <c r="I429" s="6">
        <f t="shared" si="64"/>
        <v>-0.54563496227663411</v>
      </c>
      <c r="J429" s="5"/>
      <c r="K429" s="8">
        <f t="shared" si="43"/>
        <v>1.9942528735632181</v>
      </c>
      <c r="L429" s="8">
        <f t="shared" si="50"/>
        <v>1.9942528735632181E-2</v>
      </c>
      <c r="M429" s="8">
        <f t="shared" si="51"/>
        <v>-1.9942528735632181E-2</v>
      </c>
      <c r="N429" s="8">
        <v>7.5700000000000003E-2</v>
      </c>
      <c r="O429" s="8">
        <v>1.9099999999999999E-2</v>
      </c>
      <c r="P429" s="9">
        <f t="shared" si="52"/>
        <v>-1.9942528735632181E-2</v>
      </c>
      <c r="Q429" s="8">
        <f t="shared" si="53"/>
        <v>6.4034077011494248E-3</v>
      </c>
      <c r="R429" s="6">
        <f t="shared" si="54"/>
        <v>8.0021295297873204E-2</v>
      </c>
      <c r="S429" s="6">
        <f t="shared" si="55"/>
        <v>-0.65469811953681101</v>
      </c>
      <c r="U429" s="8">
        <f>100*B429</f>
        <v>1.9942528735632181</v>
      </c>
      <c r="V429" s="8">
        <f t="shared" si="56"/>
        <v>1.9942528735632181E-2</v>
      </c>
      <c r="W429" s="8">
        <f t="shared" si="57"/>
        <v>-1.9942528735632181E-2</v>
      </c>
      <c r="X429" s="8">
        <v>2.7826499999999998</v>
      </c>
      <c r="Y429" s="8">
        <v>0.32465500000000003</v>
      </c>
      <c r="Z429" s="9">
        <f t="shared" si="58"/>
        <v>-1.9942528735632181E-2</v>
      </c>
      <c r="AA429" s="8">
        <f t="shared" si="59"/>
        <v>0.32737317936982757</v>
      </c>
      <c r="AB429" s="6">
        <f t="shared" si="60"/>
        <v>0.57216534268498609</v>
      </c>
      <c r="AC429" s="6">
        <f t="shared" si="61"/>
        <v>-0.16114501332991685</v>
      </c>
    </row>
    <row r="430" spans="1:29" hidden="1" x14ac:dyDescent="0.2">
      <c r="A430" s="6">
        <f t="shared" si="42"/>
        <v>1.9444444444444444</v>
      </c>
      <c r="B430" s="6">
        <f t="shared" si="44"/>
        <v>1.9444444444444445E-2</v>
      </c>
      <c r="C430" s="6">
        <f t="shared" si="45"/>
        <v>-1.9444444444444445E-2</v>
      </c>
      <c r="D430" s="6">
        <v>0.17199999999999999</v>
      </c>
      <c r="E430" s="6">
        <v>5.7299999999999997E-2</v>
      </c>
      <c r="F430" s="7">
        <f t="shared" si="62"/>
        <v>-1.9444444444444445E-2</v>
      </c>
      <c r="G430" s="6">
        <f t="shared" si="63"/>
        <v>1.6661067777777774E-2</v>
      </c>
      <c r="H430" s="6">
        <f t="shared" si="48"/>
        <v>0.12907775864872217</v>
      </c>
      <c r="I430" s="6">
        <f t="shared" si="64"/>
        <v>-0.54179581002535515</v>
      </c>
      <c r="J430" s="5"/>
      <c r="K430" s="8">
        <f t="shared" si="43"/>
        <v>1.9444444444444444</v>
      </c>
      <c r="L430" s="8">
        <f t="shared" si="50"/>
        <v>1.9444444444444445E-2</v>
      </c>
      <c r="M430" s="8">
        <f t="shared" si="51"/>
        <v>-1.9444444444444445E-2</v>
      </c>
      <c r="N430" s="8">
        <v>7.5700000000000003E-2</v>
      </c>
      <c r="O430" s="8">
        <v>1.9099999999999999E-2</v>
      </c>
      <c r="P430" s="9">
        <f t="shared" si="52"/>
        <v>-1.9444444444444445E-2</v>
      </c>
      <c r="Q430" s="8">
        <f t="shared" si="53"/>
        <v>6.2525877777777784E-3</v>
      </c>
      <c r="R430" s="6">
        <f t="shared" si="54"/>
        <v>7.9073306354153286E-2</v>
      </c>
      <c r="S430" s="6">
        <f t="shared" si="55"/>
        <v>-0.64843663377908367</v>
      </c>
      <c r="U430" s="8">
        <f>100*D34</f>
        <v>1.9444444444444444</v>
      </c>
      <c r="V430" s="8">
        <f t="shared" si="56"/>
        <v>1.9444444444444445E-2</v>
      </c>
      <c r="W430" s="8">
        <f t="shared" si="57"/>
        <v>-1.9444444444444445E-2</v>
      </c>
      <c r="X430" s="8">
        <v>2.7826499999999998</v>
      </c>
      <c r="Y430" s="8">
        <v>0.32465500000000003</v>
      </c>
      <c r="Z430" s="9">
        <f t="shared" si="58"/>
        <v>-1.9444444444444445E-2</v>
      </c>
      <c r="AA430" s="8">
        <f t="shared" si="59"/>
        <v>0.32182920235833334</v>
      </c>
      <c r="AB430" s="6">
        <f t="shared" si="60"/>
        <v>0.5672999227554445</v>
      </c>
      <c r="AC430" s="6">
        <f t="shared" si="61"/>
        <v>-0.1602707711633595</v>
      </c>
    </row>
    <row r="431" spans="1:29" hidden="1" x14ac:dyDescent="0.2">
      <c r="A431" s="6">
        <f t="shared" si="42"/>
        <v>1.8978494623655913</v>
      </c>
      <c r="B431" s="6">
        <f t="shared" si="44"/>
        <v>1.8978494623655914E-2</v>
      </c>
      <c r="C431" s="6">
        <f t="shared" si="45"/>
        <v>-1.8978494623655914E-2</v>
      </c>
      <c r="D431" s="6">
        <v>0.17199999999999999</v>
      </c>
      <c r="E431" s="6">
        <v>5.7299999999999997E-2</v>
      </c>
      <c r="F431" s="7">
        <f t="shared" si="62"/>
        <v>-1.8978494623655914E-2</v>
      </c>
      <c r="G431" s="6">
        <f t="shared" si="63"/>
        <v>1.6340494301075266E-2</v>
      </c>
      <c r="H431" s="6">
        <f t="shared" si="48"/>
        <v>0.12782994289709773</v>
      </c>
      <c r="I431" s="6">
        <f t="shared" si="64"/>
        <v>-0.53816843865435393</v>
      </c>
      <c r="J431" s="5"/>
      <c r="K431" s="8">
        <f t="shared" si="43"/>
        <v>1.8978494623655913</v>
      </c>
      <c r="L431" s="8">
        <f t="shared" si="50"/>
        <v>1.8978494623655914E-2</v>
      </c>
      <c r="M431" s="8">
        <f t="shared" si="51"/>
        <v>-1.8978494623655914E-2</v>
      </c>
      <c r="N431" s="8">
        <v>7.5700000000000003E-2</v>
      </c>
      <c r="O431" s="8">
        <v>1.9099999999999999E-2</v>
      </c>
      <c r="P431" s="9">
        <f t="shared" si="52"/>
        <v>-1.8978494623655914E-2</v>
      </c>
      <c r="Q431" s="8">
        <f t="shared" si="53"/>
        <v>6.1114981720430108E-3</v>
      </c>
      <c r="R431" s="6">
        <f t="shared" si="54"/>
        <v>7.8176071607896816E-2</v>
      </c>
      <c r="S431" s="6">
        <f t="shared" si="55"/>
        <v>-0.64251038050129994</v>
      </c>
      <c r="U431" s="8">
        <f>100*D35</f>
        <v>1.8978494623655913</v>
      </c>
      <c r="V431" s="8">
        <f t="shared" si="56"/>
        <v>1.8978494623655914E-2</v>
      </c>
      <c r="W431" s="8">
        <f t="shared" si="57"/>
        <v>-1.8978494623655914E-2</v>
      </c>
      <c r="X431" s="8">
        <v>2.7826499999999998</v>
      </c>
      <c r="Y431" s="8">
        <v>0.32465500000000003</v>
      </c>
      <c r="Z431" s="9">
        <f t="shared" si="58"/>
        <v>-1.8978494623655914E-2</v>
      </c>
      <c r="AA431" s="8">
        <f t="shared" si="59"/>
        <v>0.31664290128306455</v>
      </c>
      <c r="AB431" s="6">
        <f t="shared" si="60"/>
        <v>0.56271031737748023</v>
      </c>
      <c r="AC431" s="6">
        <f t="shared" si="61"/>
        <v>-0.15944608868838703</v>
      </c>
    </row>
    <row r="432" spans="1:29" hidden="1" x14ac:dyDescent="0.2">
      <c r="A432" s="6">
        <f t="shared" si="42"/>
        <v>1.8541666666666665</v>
      </c>
      <c r="B432" s="6">
        <f t="shared" si="44"/>
        <v>1.8541666666666665E-2</v>
      </c>
      <c r="C432" s="6">
        <f t="shared" si="45"/>
        <v>-1.8541666666666665E-2</v>
      </c>
      <c r="D432" s="6">
        <v>0.17199999999999999</v>
      </c>
      <c r="E432" s="6">
        <v>5.7299999999999997E-2</v>
      </c>
      <c r="F432" s="7">
        <f t="shared" si="62"/>
        <v>-1.8541666666666665E-2</v>
      </c>
      <c r="G432" s="6">
        <f t="shared" si="63"/>
        <v>1.6039956666666664E-2</v>
      </c>
      <c r="H432" s="6">
        <f t="shared" si="48"/>
        <v>0.12664895051545697</v>
      </c>
      <c r="I432" s="6">
        <f t="shared" si="64"/>
        <v>-0.53473532126586332</v>
      </c>
      <c r="J432" s="5"/>
      <c r="K432" s="8">
        <f t="shared" si="43"/>
        <v>1.8541666666666665</v>
      </c>
      <c r="L432" s="8">
        <f t="shared" si="50"/>
        <v>1.8541666666666665E-2</v>
      </c>
      <c r="M432" s="8">
        <f t="shared" si="51"/>
        <v>-1.8541666666666665E-2</v>
      </c>
      <c r="N432" s="8">
        <v>7.5700000000000003E-2</v>
      </c>
      <c r="O432" s="8">
        <v>1.9099999999999999E-2</v>
      </c>
      <c r="P432" s="9">
        <f t="shared" si="52"/>
        <v>-1.8541666666666665E-2</v>
      </c>
      <c r="Q432" s="8">
        <f t="shared" si="53"/>
        <v>5.9792266666666661E-3</v>
      </c>
      <c r="R432" s="6">
        <f t="shared" si="54"/>
        <v>7.7325459369257332E-2</v>
      </c>
      <c r="S432" s="6">
        <f t="shared" si="55"/>
        <v>-0.63689206981015412</v>
      </c>
      <c r="U432" s="8">
        <f>100*D36</f>
        <v>1.8541666666666665</v>
      </c>
      <c r="V432" s="8">
        <f t="shared" si="56"/>
        <v>1.8541666666666665E-2</v>
      </c>
      <c r="W432" s="8">
        <f t="shared" si="57"/>
        <v>-1.8541666666666665E-2</v>
      </c>
      <c r="X432" s="8">
        <v>2.7826499999999998</v>
      </c>
      <c r="Y432" s="8">
        <v>0.32465500000000003</v>
      </c>
      <c r="Z432" s="9">
        <f t="shared" si="58"/>
        <v>-1.8541666666666665E-2</v>
      </c>
      <c r="AA432" s="8">
        <f t="shared" si="59"/>
        <v>0.311780744025</v>
      </c>
      <c r="AB432" s="6">
        <f t="shared" si="60"/>
        <v>0.55837330167639643</v>
      </c>
      <c r="AC432" s="6">
        <f t="shared" si="61"/>
        <v>-0.15866679274727266</v>
      </c>
    </row>
    <row r="433" spans="1:29" hidden="1" x14ac:dyDescent="0.2">
      <c r="A433" s="6">
        <f t="shared" si="42"/>
        <v>1.8131313131313129</v>
      </c>
      <c r="B433" s="6">
        <f t="shared" si="44"/>
        <v>1.813131313131313E-2</v>
      </c>
      <c r="C433" s="6">
        <f t="shared" si="45"/>
        <v>-1.813131313131313E-2</v>
      </c>
      <c r="D433" s="6">
        <v>0.17199999999999999</v>
      </c>
      <c r="E433" s="6">
        <v>5.7299999999999997E-2</v>
      </c>
      <c r="F433" s="7">
        <f>C433</f>
        <v>-1.813131313131313E-2</v>
      </c>
      <c r="G433" s="6">
        <f>E433*E433-4*D433*F433</f>
        <v>1.5757633434343433E-2</v>
      </c>
      <c r="H433" s="6">
        <f t="shared" si="48"/>
        <v>0.12552941262645753</v>
      </c>
      <c r="I433" s="6">
        <f>(-H433-E433)/2/D433</f>
        <v>-0.53148085065830675</v>
      </c>
      <c r="J433" s="5"/>
      <c r="K433" s="8">
        <f t="shared" si="43"/>
        <v>1.8131313131313129</v>
      </c>
      <c r="L433" s="8">
        <f t="shared" si="50"/>
        <v>1.813131313131313E-2</v>
      </c>
      <c r="M433" s="8">
        <f t="shared" si="51"/>
        <v>-1.813131313131313E-2</v>
      </c>
      <c r="N433" s="8">
        <v>7.5700000000000003E-2</v>
      </c>
      <c r="O433" s="8">
        <v>1.9099999999999999E-2</v>
      </c>
      <c r="P433" s="9">
        <f t="shared" si="52"/>
        <v>-1.813131313131313E-2</v>
      </c>
      <c r="Q433" s="8">
        <f t="shared" si="53"/>
        <v>5.8549716161616161E-3</v>
      </c>
      <c r="R433" s="6">
        <f t="shared" si="54"/>
        <v>7.651778627326862E-2</v>
      </c>
      <c r="S433" s="6">
        <f t="shared" si="55"/>
        <v>-0.63155737300705816</v>
      </c>
      <c r="U433" s="8">
        <f>100*B433</f>
        <v>1.8131313131313129</v>
      </c>
      <c r="V433" s="8">
        <f t="shared" si="56"/>
        <v>1.813131313131313E-2</v>
      </c>
      <c r="W433" s="8">
        <f t="shared" si="57"/>
        <v>-1.813131313131313E-2</v>
      </c>
      <c r="X433" s="8">
        <v>2.7826499999999998</v>
      </c>
      <c r="Y433" s="8">
        <v>0.32465500000000003</v>
      </c>
      <c r="Z433" s="9">
        <f t="shared" si="58"/>
        <v>-1.813131313131313E-2</v>
      </c>
      <c r="AA433" s="8">
        <f t="shared" si="59"/>
        <v>0.30721326296439394</v>
      </c>
      <c r="AB433" s="6">
        <f t="shared" si="60"/>
        <v>0.55426822294300249</v>
      </c>
      <c r="AC433" s="6">
        <f t="shared" si="61"/>
        <v>-0.15792917236141854</v>
      </c>
    </row>
    <row r="434" spans="1:29" hidden="1" x14ac:dyDescent="0.2">
      <c r="A434" s="6">
        <f t="shared" si="42"/>
        <v>1.7745098039215683</v>
      </c>
      <c r="B434" s="6">
        <f t="shared" si="44"/>
        <v>1.7745098039215684E-2</v>
      </c>
      <c r="C434" s="6">
        <f t="shared" si="45"/>
        <v>-1.7745098039215684E-2</v>
      </c>
      <c r="D434" s="6">
        <v>0.17199999999999999</v>
      </c>
      <c r="E434" s="6">
        <v>5.7299999999999997E-2</v>
      </c>
      <c r="F434" s="7">
        <f>C434</f>
        <v>-1.7745098039215684E-2</v>
      </c>
      <c r="G434" s="6">
        <f>E434*E434-4*D434*F434</f>
        <v>1.5491917450980389E-2</v>
      </c>
      <c r="H434" s="6">
        <f t="shared" si="48"/>
        <v>0.12446653144914255</v>
      </c>
      <c r="I434" s="6">
        <f>(-H434-E434)/2/D434</f>
        <v>-0.528391079794019</v>
      </c>
      <c r="J434" s="5"/>
      <c r="K434" s="8">
        <f t="shared" si="43"/>
        <v>1.7745098039215683</v>
      </c>
      <c r="L434" s="8">
        <f t="shared" si="50"/>
        <v>1.7745098039215684E-2</v>
      </c>
      <c r="M434" s="8">
        <f t="shared" si="51"/>
        <v>-1.7745098039215684E-2</v>
      </c>
      <c r="N434" s="8">
        <v>7.5700000000000003E-2</v>
      </c>
      <c r="O434" s="8">
        <v>1.9099999999999999E-2</v>
      </c>
      <c r="P434" s="9">
        <f t="shared" si="52"/>
        <v>-1.7745098039215684E-2</v>
      </c>
      <c r="Q434" s="8">
        <f t="shared" si="53"/>
        <v>5.7380256862745093E-3</v>
      </c>
      <c r="R434" s="6">
        <f t="shared" si="54"/>
        <v>7.5749757004722529E-2</v>
      </c>
      <c r="S434" s="6">
        <f t="shared" si="55"/>
        <v>-0.62648452446976577</v>
      </c>
      <c r="U434" s="8">
        <f>100*D38</f>
        <v>1.7745098039215683</v>
      </c>
      <c r="V434" s="8">
        <f t="shared" si="56"/>
        <v>1.7745098039215684E-2</v>
      </c>
      <c r="W434" s="8">
        <f t="shared" si="57"/>
        <v>-1.7745098039215684E-2</v>
      </c>
      <c r="X434" s="8">
        <v>2.7826499999999998</v>
      </c>
      <c r="Y434" s="8">
        <v>0.32465500000000003</v>
      </c>
      <c r="Z434" s="9">
        <f t="shared" si="58"/>
        <v>-1.7745098039215684E-2</v>
      </c>
      <c r="AA434" s="8">
        <f t="shared" si="59"/>
        <v>0.30291445726029409</v>
      </c>
      <c r="AB434" s="6">
        <f t="shared" si="60"/>
        <v>0.55037665035891026</v>
      </c>
      <c r="AC434" s="6">
        <f t="shared" si="61"/>
        <v>-0.15722991579230416</v>
      </c>
    </row>
    <row r="435" spans="1:29" hidden="1" x14ac:dyDescent="0.2">
      <c r="A435" s="6">
        <f t="shared" si="42"/>
        <v>1.7380952380952379</v>
      </c>
      <c r="B435" s="6">
        <f t="shared" si="44"/>
        <v>1.7380952380952379E-2</v>
      </c>
      <c r="C435" s="6">
        <f t="shared" si="45"/>
        <v>-1.7380952380952379E-2</v>
      </c>
      <c r="D435" s="6">
        <v>0.17199999999999999</v>
      </c>
      <c r="E435" s="6">
        <v>5.7299999999999997E-2</v>
      </c>
      <c r="F435" s="7">
        <f>C435</f>
        <v>-1.7380952380952379E-2</v>
      </c>
      <c r="G435" s="6">
        <f>E435*E435-4*D435*F435</f>
        <v>1.5241385238095236E-2</v>
      </c>
      <c r="H435" s="6">
        <f t="shared" si="48"/>
        <v>0.12345600527351934</v>
      </c>
      <c r="I435" s="6">
        <f>(-H435-E435)/2/D435</f>
        <v>-0.52545350370209121</v>
      </c>
      <c r="J435" s="5"/>
      <c r="K435" s="8">
        <f t="shared" si="43"/>
        <v>1.7380952380952379</v>
      </c>
      <c r="L435" s="8">
        <f t="shared" si="50"/>
        <v>1.7380952380952379E-2</v>
      </c>
      <c r="M435" s="8">
        <f t="shared" si="51"/>
        <v>-1.7380952380952379E-2</v>
      </c>
      <c r="N435" s="8">
        <v>7.5700000000000003E-2</v>
      </c>
      <c r="O435" s="8">
        <v>1.9099999999999999E-2</v>
      </c>
      <c r="P435" s="9">
        <f t="shared" si="52"/>
        <v>-1.7380952380952379E-2</v>
      </c>
      <c r="Q435" s="8">
        <f t="shared" si="53"/>
        <v>5.6277623809523804E-3</v>
      </c>
      <c r="R435" s="6">
        <f t="shared" si="54"/>
        <v>7.5018413612608345E-2</v>
      </c>
      <c r="S435" s="6">
        <f t="shared" si="55"/>
        <v>-0.6216539868732387</v>
      </c>
      <c r="U435" s="8">
        <f>100*D39</f>
        <v>1.7380952380952379</v>
      </c>
      <c r="V435" s="8">
        <f t="shared" si="56"/>
        <v>1.7380952380952379E-2</v>
      </c>
      <c r="W435" s="8">
        <f t="shared" si="57"/>
        <v>-1.7380952380952379E-2</v>
      </c>
      <c r="X435" s="8">
        <v>2.7826499999999998</v>
      </c>
      <c r="Y435" s="8">
        <v>0.32465500000000003</v>
      </c>
      <c r="Z435" s="9">
        <f t="shared" si="58"/>
        <v>-1.7380952380952379E-2</v>
      </c>
      <c r="AA435" s="8">
        <f t="shared" si="59"/>
        <v>0.29886129759642854</v>
      </c>
      <c r="AB435" s="6">
        <f t="shared" si="60"/>
        <v>0.54668208091762849</v>
      </c>
      <c r="AC435" s="6">
        <f t="shared" si="61"/>
        <v>-0.1565660576999674</v>
      </c>
    </row>
    <row r="436" spans="1:29" hidden="1" x14ac:dyDescent="0.2">
      <c r="A436" s="6">
        <f t="shared" si="42"/>
        <v>1.6711711711711712</v>
      </c>
      <c r="B436" s="6">
        <f t="shared" si="44"/>
        <v>1.6711711711711711E-2</v>
      </c>
      <c r="C436" s="6">
        <f t="shared" si="45"/>
        <v>-1.6711711711711711E-2</v>
      </c>
      <c r="D436" s="6">
        <v>0.17199999999999999</v>
      </c>
      <c r="E436" s="6">
        <v>5.7299999999999997E-2</v>
      </c>
      <c r="F436" s="7">
        <f t="shared" ref="F436:F490" si="65">C436</f>
        <v>-1.6711711711711711E-2</v>
      </c>
      <c r="G436" s="6">
        <f t="shared" ref="G436:G490" si="66">E436*E436-4*D436*F436</f>
        <v>1.4780947657657655E-2</v>
      </c>
      <c r="H436" s="6">
        <f t="shared" si="48"/>
        <v>0.12157692074426649</v>
      </c>
      <c r="I436" s="6">
        <f t="shared" ref="I436:I490" si="67">(-H436-E436)/2/D436</f>
        <v>-0.5199910486751933</v>
      </c>
      <c r="J436" s="5"/>
      <c r="K436" s="8">
        <f t="shared" si="43"/>
        <v>1.6711711711711712</v>
      </c>
      <c r="L436" s="8">
        <f t="shared" si="50"/>
        <v>1.6711711711711711E-2</v>
      </c>
      <c r="M436" s="8">
        <f t="shared" si="51"/>
        <v>-1.6711711711711711E-2</v>
      </c>
      <c r="N436" s="8">
        <v>7.5700000000000003E-2</v>
      </c>
      <c r="O436" s="8">
        <v>1.9099999999999999E-2</v>
      </c>
      <c r="P436" s="9">
        <f t="shared" ref="P436:P490" si="68">M436</f>
        <v>-1.6711711711711711E-2</v>
      </c>
      <c r="Q436" s="8">
        <f t="shared" ref="Q436:Q490" si="69">O436*O436-4*N436*P436</f>
        <v>5.4251163063063065E-3</v>
      </c>
      <c r="R436" s="6">
        <f t="shared" si="54"/>
        <v>7.3655388847702827E-2</v>
      </c>
      <c r="S436" s="6">
        <f t="shared" ref="S436:S490" si="70">(-R436-O436)/2/N436</f>
        <v>-0.61265118129262097</v>
      </c>
      <c r="U436" s="8">
        <f>100*D40</f>
        <v>1.6711711711711712</v>
      </c>
      <c r="V436" s="8">
        <f t="shared" si="56"/>
        <v>1.6711711711711711E-2</v>
      </c>
      <c r="W436" s="8">
        <f t="shared" si="57"/>
        <v>-1.6711711711711711E-2</v>
      </c>
      <c r="X436" s="8">
        <v>2.7826499999999998</v>
      </c>
      <c r="Y436" s="8">
        <v>0.32465500000000003</v>
      </c>
      <c r="Z436" s="9">
        <f t="shared" si="58"/>
        <v>-1.6711711711711711E-2</v>
      </c>
      <c r="AA436" s="8">
        <f t="shared" si="59"/>
        <v>0.2914122474033784</v>
      </c>
      <c r="AB436" s="6">
        <f t="shared" si="60"/>
        <v>0.53982612701070554</v>
      </c>
      <c r="AC436" s="6">
        <f t="shared" si="61"/>
        <v>-0.15533414676849508</v>
      </c>
    </row>
    <row r="437" spans="1:29" hidden="1" x14ac:dyDescent="0.2">
      <c r="A437" s="6">
        <f t="shared" si="42"/>
        <v>1.6111111111111112</v>
      </c>
      <c r="B437" s="6">
        <f t="shared" si="44"/>
        <v>1.6111111111111111E-2</v>
      </c>
      <c r="C437" s="6">
        <f t="shared" si="45"/>
        <v>-1.6111111111111111E-2</v>
      </c>
      <c r="D437" s="6">
        <v>0.17199999999999999</v>
      </c>
      <c r="E437" s="6">
        <v>5.7299999999999997E-2</v>
      </c>
      <c r="F437" s="7">
        <f t="shared" si="65"/>
        <v>-1.6111111111111111E-2</v>
      </c>
      <c r="G437" s="6">
        <f t="shared" si="66"/>
        <v>1.4367734444444443E-2</v>
      </c>
      <c r="H437" s="6">
        <f t="shared" si="48"/>
        <v>0.11986548479209702</v>
      </c>
      <c r="I437" s="6">
        <f t="shared" si="67"/>
        <v>-0.51501594416307273</v>
      </c>
      <c r="J437" s="5"/>
      <c r="K437" s="8">
        <f t="shared" si="43"/>
        <v>1.6111111111111112</v>
      </c>
      <c r="L437" s="8">
        <f t="shared" si="50"/>
        <v>1.6111111111111111E-2</v>
      </c>
      <c r="M437" s="8">
        <f t="shared" si="51"/>
        <v>-1.6111111111111111E-2</v>
      </c>
      <c r="N437" s="8">
        <v>7.5700000000000003E-2</v>
      </c>
      <c r="O437" s="8">
        <v>1.9099999999999999E-2</v>
      </c>
      <c r="P437" s="9">
        <f t="shared" si="68"/>
        <v>-1.6111111111111111E-2</v>
      </c>
      <c r="Q437" s="8">
        <f t="shared" si="69"/>
        <v>5.2432544444444449E-3</v>
      </c>
      <c r="R437" s="6">
        <f t="shared" si="54"/>
        <v>7.2410320013409996E-2</v>
      </c>
      <c r="S437" s="6">
        <f t="shared" si="70"/>
        <v>-0.60442747697100396</v>
      </c>
      <c r="U437" s="8">
        <f>100*B437</f>
        <v>1.6111111111111112</v>
      </c>
      <c r="V437" s="8">
        <f t="shared" si="56"/>
        <v>1.6111111111111111E-2</v>
      </c>
      <c r="W437" s="8">
        <f t="shared" si="57"/>
        <v>-1.6111111111111111E-2</v>
      </c>
      <c r="X437" s="8">
        <v>2.7826499999999998</v>
      </c>
      <c r="Y437" s="8">
        <v>0.32465500000000003</v>
      </c>
      <c r="Z437" s="9">
        <f t="shared" si="58"/>
        <v>-1.6111111111111111E-2</v>
      </c>
      <c r="AA437" s="8">
        <f t="shared" si="59"/>
        <v>0.28472720235833332</v>
      </c>
      <c r="AB437" s="6">
        <f t="shared" si="60"/>
        <v>0.53359835303187853</v>
      </c>
      <c r="AC437" s="6">
        <f t="shared" si="61"/>
        <v>-0.15421511024237303</v>
      </c>
    </row>
    <row r="438" spans="1:29" hidden="1" x14ac:dyDescent="0.2">
      <c r="A438" s="6">
        <f t="shared" si="42"/>
        <v>1.556910569105691</v>
      </c>
      <c r="B438" s="6">
        <f t="shared" si="44"/>
        <v>1.5569105691056911E-2</v>
      </c>
      <c r="C438" s="6">
        <f t="shared" si="45"/>
        <v>-1.5569105691056911E-2</v>
      </c>
      <c r="D438" s="6">
        <v>0.17199999999999999</v>
      </c>
      <c r="E438" s="6">
        <v>5.7299999999999997E-2</v>
      </c>
      <c r="F438" s="7">
        <f t="shared" si="65"/>
        <v>-1.5569105691056911E-2</v>
      </c>
      <c r="G438" s="6">
        <f t="shared" si="66"/>
        <v>1.3994834715447154E-2</v>
      </c>
      <c r="H438" s="6">
        <f t="shared" si="48"/>
        <v>0.11829976633724665</v>
      </c>
      <c r="I438" s="6">
        <f t="shared" si="67"/>
        <v>-0.51046443702687982</v>
      </c>
      <c r="J438" s="5"/>
      <c r="K438" s="8">
        <f t="shared" si="43"/>
        <v>1.556910569105691</v>
      </c>
      <c r="L438" s="8">
        <f t="shared" si="50"/>
        <v>1.5569105691056911E-2</v>
      </c>
      <c r="M438" s="8">
        <f t="shared" si="51"/>
        <v>-1.5569105691056911E-2</v>
      </c>
      <c r="N438" s="8">
        <v>7.5700000000000003E-2</v>
      </c>
      <c r="O438" s="8">
        <v>1.9099999999999999E-2</v>
      </c>
      <c r="P438" s="9">
        <f t="shared" si="68"/>
        <v>-1.5569105691056911E-2</v>
      </c>
      <c r="Q438" s="8">
        <f t="shared" si="69"/>
        <v>5.0791352032520326E-3</v>
      </c>
      <c r="R438" s="6">
        <f t="shared" si="54"/>
        <v>7.1268051771126967E-2</v>
      </c>
      <c r="S438" s="6">
        <f t="shared" si="70"/>
        <v>-0.59688277259661138</v>
      </c>
      <c r="U438" s="8">
        <f>100*D42</f>
        <v>1.556910569105691</v>
      </c>
      <c r="V438" s="8">
        <f t="shared" si="56"/>
        <v>1.5569105691056911E-2</v>
      </c>
      <c r="W438" s="8">
        <f t="shared" si="57"/>
        <v>-1.5569105691056911E-2</v>
      </c>
      <c r="X438" s="8">
        <v>2.7826499999999998</v>
      </c>
      <c r="Y438" s="8">
        <v>0.32465500000000003</v>
      </c>
      <c r="Z438" s="9">
        <f t="shared" si="58"/>
        <v>-1.5569105691056911E-2</v>
      </c>
      <c r="AA438" s="8">
        <f t="shared" si="59"/>
        <v>0.27869435682987809</v>
      </c>
      <c r="AB438" s="6">
        <f t="shared" si="60"/>
        <v>0.5279151038091997</v>
      </c>
      <c r="AC438" s="6">
        <f t="shared" si="61"/>
        <v>-0.15319391655601672</v>
      </c>
    </row>
    <row r="439" spans="1:29" hidden="1" x14ac:dyDescent="0.2">
      <c r="A439" s="6">
        <f t="shared" si="42"/>
        <v>1.5077519379844961</v>
      </c>
      <c r="B439" s="6">
        <f t="shared" si="44"/>
        <v>1.5077519379844962E-2</v>
      </c>
      <c r="C439" s="6">
        <f t="shared" si="45"/>
        <v>-1.5077519379844962E-2</v>
      </c>
      <c r="D439" s="6">
        <v>0.17199999999999999</v>
      </c>
      <c r="E439" s="6">
        <v>5.7299999999999997E-2</v>
      </c>
      <c r="F439" s="7">
        <f t="shared" si="65"/>
        <v>-1.5077519379844962E-2</v>
      </c>
      <c r="G439" s="6">
        <f t="shared" si="66"/>
        <v>1.3656623333333333E-2</v>
      </c>
      <c r="H439" s="6">
        <f t="shared" si="48"/>
        <v>0.11686155626780491</v>
      </c>
      <c r="I439" s="6">
        <f t="shared" si="67"/>
        <v>-0.50628359380175847</v>
      </c>
      <c r="J439" s="5"/>
      <c r="K439" s="8">
        <f t="shared" si="43"/>
        <v>1.5077519379844961</v>
      </c>
      <c r="L439" s="8">
        <f t="shared" si="50"/>
        <v>1.5077519379844962E-2</v>
      </c>
      <c r="M439" s="8">
        <f t="shared" si="51"/>
        <v>-1.5077519379844962E-2</v>
      </c>
      <c r="N439" s="8">
        <v>7.5700000000000003E-2</v>
      </c>
      <c r="O439" s="8">
        <v>1.9099999999999999E-2</v>
      </c>
      <c r="P439" s="9">
        <f t="shared" si="68"/>
        <v>-1.5077519379844962E-2</v>
      </c>
      <c r="Q439" s="8">
        <f t="shared" si="69"/>
        <v>4.9302828682170549E-3</v>
      </c>
      <c r="R439" s="6">
        <f t="shared" si="54"/>
        <v>7.0215973027631357E-2</v>
      </c>
      <c r="S439" s="6">
        <f t="shared" si="70"/>
        <v>-0.5899337716488201</v>
      </c>
      <c r="U439" s="8">
        <f>100*D43</f>
        <v>1.5077519379844961</v>
      </c>
      <c r="V439" s="8">
        <f t="shared" si="56"/>
        <v>1.5077519379844962E-2</v>
      </c>
      <c r="W439" s="8">
        <f t="shared" si="57"/>
        <v>-1.5077519379844962E-2</v>
      </c>
      <c r="X439" s="8">
        <v>2.7826499999999998</v>
      </c>
      <c r="Y439" s="8">
        <v>0.32465500000000003</v>
      </c>
      <c r="Z439" s="9">
        <f t="shared" si="58"/>
        <v>-1.5077519379844962E-2</v>
      </c>
      <c r="AA439" s="8">
        <f t="shared" si="59"/>
        <v>0.27322270623430234</v>
      </c>
      <c r="AB439" s="6">
        <f t="shared" si="60"/>
        <v>0.52270709411132188</v>
      </c>
      <c r="AC439" s="6">
        <f t="shared" si="61"/>
        <v>-0.15225811620421575</v>
      </c>
    </row>
    <row r="440" spans="1:29" hidden="1" x14ac:dyDescent="0.2">
      <c r="A440" s="6">
        <f t="shared" si="42"/>
        <v>1.4629629629629628</v>
      </c>
      <c r="B440" s="6">
        <f t="shared" si="44"/>
        <v>1.4629629629629628E-2</v>
      </c>
      <c r="C440" s="6">
        <f t="shared" si="45"/>
        <v>-1.4629629629629628E-2</v>
      </c>
      <c r="D440" s="6">
        <v>0.17199999999999999</v>
      </c>
      <c r="E440" s="6">
        <v>5.7299999999999997E-2</v>
      </c>
      <c r="F440" s="7">
        <f t="shared" si="65"/>
        <v>-1.4629629629629628E-2</v>
      </c>
      <c r="G440" s="6">
        <f t="shared" si="66"/>
        <v>1.3348475185185183E-2</v>
      </c>
      <c r="H440" s="6">
        <f t="shared" si="48"/>
        <v>0.11553560137544264</v>
      </c>
      <c r="I440" s="6">
        <f t="shared" si="67"/>
        <v>-0.50242907376582158</v>
      </c>
      <c r="J440" s="5"/>
      <c r="K440" s="8">
        <f t="shared" si="43"/>
        <v>1.4629629629629628</v>
      </c>
      <c r="L440" s="8">
        <f t="shared" si="50"/>
        <v>1.4629629629629628E-2</v>
      </c>
      <c r="M440" s="8">
        <f t="shared" si="51"/>
        <v>-1.4629629629629628E-2</v>
      </c>
      <c r="N440" s="8">
        <v>7.5700000000000003E-2</v>
      </c>
      <c r="O440" s="8">
        <v>1.9099999999999999E-2</v>
      </c>
      <c r="P440" s="9">
        <f t="shared" si="68"/>
        <v>-1.4629629629629628E-2</v>
      </c>
      <c r="Q440" s="8">
        <f t="shared" si="69"/>
        <v>4.7946618518518516E-3</v>
      </c>
      <c r="R440" s="6">
        <f t="shared" si="54"/>
        <v>6.9243496819931416E-2</v>
      </c>
      <c r="S440" s="6">
        <f t="shared" si="70"/>
        <v>-0.58351054702728811</v>
      </c>
      <c r="U440" s="8">
        <f>100*D44</f>
        <v>1.4629629629629628</v>
      </c>
      <c r="V440" s="8">
        <f t="shared" si="56"/>
        <v>1.4629629629629628E-2</v>
      </c>
      <c r="W440" s="8">
        <f t="shared" si="57"/>
        <v>-1.4629629629629628E-2</v>
      </c>
      <c r="X440" s="8">
        <v>2.7826499999999998</v>
      </c>
      <c r="Y440" s="8">
        <v>0.32465500000000003</v>
      </c>
      <c r="Z440" s="9">
        <f t="shared" si="58"/>
        <v>-1.4629629629629628E-2</v>
      </c>
      <c r="AA440" s="8">
        <f t="shared" si="59"/>
        <v>0.26823742458055555</v>
      </c>
      <c r="AB440" s="6">
        <f t="shared" si="60"/>
        <v>0.5179164262509498</v>
      </c>
      <c r="AC440" s="6">
        <f t="shared" si="61"/>
        <v>-0.15139730585070885</v>
      </c>
    </row>
    <row r="441" spans="1:29" hidden="1" x14ac:dyDescent="0.2">
      <c r="A441" s="6">
        <f t="shared" si="42"/>
        <v>1.4219858156028369</v>
      </c>
      <c r="B441" s="6">
        <f t="shared" si="44"/>
        <v>1.4219858156028369E-2</v>
      </c>
      <c r="C441" s="6">
        <f t="shared" si="45"/>
        <v>-1.4219858156028369E-2</v>
      </c>
      <c r="D441" s="6">
        <v>0.17199999999999999</v>
      </c>
      <c r="E441" s="6">
        <v>5.7299999999999997E-2</v>
      </c>
      <c r="F441" s="7">
        <f t="shared" si="65"/>
        <v>-1.4219858156028369E-2</v>
      </c>
      <c r="G441" s="6">
        <f t="shared" si="66"/>
        <v>1.3066552411347517E-2</v>
      </c>
      <c r="H441" s="6">
        <f t="shared" si="48"/>
        <v>0.1143090215658743</v>
      </c>
      <c r="I441" s="6">
        <f t="shared" si="67"/>
        <v>-0.49886343478451833</v>
      </c>
      <c r="J441" s="5"/>
      <c r="K441" s="8">
        <f t="shared" si="43"/>
        <v>1.4219858156028369</v>
      </c>
      <c r="L441" s="8">
        <f t="shared" si="50"/>
        <v>1.4219858156028369E-2</v>
      </c>
      <c r="M441" s="8">
        <f t="shared" si="51"/>
        <v>-1.4219858156028369E-2</v>
      </c>
      <c r="N441" s="8">
        <v>7.5700000000000003E-2</v>
      </c>
      <c r="O441" s="8">
        <v>1.9099999999999999E-2</v>
      </c>
      <c r="P441" s="9">
        <f t="shared" si="68"/>
        <v>-1.4219858156028369E-2</v>
      </c>
      <c r="Q441" s="8">
        <f t="shared" si="69"/>
        <v>4.6705830496453909E-3</v>
      </c>
      <c r="R441" s="6">
        <f t="shared" si="54"/>
        <v>6.8341664083086173E-2</v>
      </c>
      <c r="S441" s="6">
        <f t="shared" si="70"/>
        <v>-0.57755392393055593</v>
      </c>
      <c r="U441" s="8">
        <f>100*B441</f>
        <v>1.4219858156028369</v>
      </c>
      <c r="V441" s="8">
        <f t="shared" si="56"/>
        <v>1.4219858156028369E-2</v>
      </c>
      <c r="W441" s="8">
        <f t="shared" si="57"/>
        <v>-1.4219858156028369E-2</v>
      </c>
      <c r="X441" s="8">
        <v>2.7826499999999998</v>
      </c>
      <c r="Y441" s="8">
        <v>0.32465500000000003</v>
      </c>
      <c r="Z441" s="9">
        <f t="shared" si="58"/>
        <v>-1.4219858156028369E-2</v>
      </c>
      <c r="AA441" s="8">
        <f t="shared" si="59"/>
        <v>0.2636764222164894</v>
      </c>
      <c r="AB441" s="6">
        <f t="shared" si="60"/>
        <v>0.51349432539852802</v>
      </c>
      <c r="AC441" s="6">
        <f t="shared" si="61"/>
        <v>-0.15060272139840225</v>
      </c>
    </row>
    <row r="442" spans="1:29" hidden="1" x14ac:dyDescent="0.2">
      <c r="A442" s="6">
        <f t="shared" si="42"/>
        <v>1.3843537414965985</v>
      </c>
      <c r="B442" s="6">
        <f t="shared" si="44"/>
        <v>1.3843537414965985E-2</v>
      </c>
      <c r="C442" s="6">
        <f t="shared" si="45"/>
        <v>-1.3843537414965985E-2</v>
      </c>
      <c r="D442" s="6">
        <v>0.17199999999999999</v>
      </c>
      <c r="E442" s="6">
        <v>5.7299999999999997E-2</v>
      </c>
      <c r="F442" s="7">
        <f t="shared" si="65"/>
        <v>-1.3843537414965985E-2</v>
      </c>
      <c r="G442" s="6">
        <f t="shared" si="66"/>
        <v>1.2807643741496596E-2</v>
      </c>
      <c r="H442" s="6">
        <f t="shared" si="48"/>
        <v>0.11317086083217974</v>
      </c>
      <c r="I442" s="6">
        <f t="shared" si="67"/>
        <v>-0.49555482800052253</v>
      </c>
      <c r="J442" s="5"/>
      <c r="K442" s="8">
        <f t="shared" si="43"/>
        <v>1.3843537414965985</v>
      </c>
      <c r="L442" s="8">
        <f t="shared" si="50"/>
        <v>1.3843537414965985E-2</v>
      </c>
      <c r="M442" s="8">
        <f t="shared" si="51"/>
        <v>-1.3843537414965985E-2</v>
      </c>
      <c r="N442" s="8">
        <v>7.5700000000000003E-2</v>
      </c>
      <c r="O442" s="8">
        <v>1.9099999999999999E-2</v>
      </c>
      <c r="P442" s="9">
        <f t="shared" si="68"/>
        <v>-1.3843537414965985E-2</v>
      </c>
      <c r="Q442" s="8">
        <f t="shared" si="69"/>
        <v>4.5566331292517005E-3</v>
      </c>
      <c r="R442" s="6">
        <f t="shared" si="54"/>
        <v>6.7502837934798721E-2</v>
      </c>
      <c r="S442" s="6">
        <f t="shared" si="70"/>
        <v>-0.57201346059972735</v>
      </c>
      <c r="U442" s="8">
        <f>100*D46</f>
        <v>1.3843537414965985</v>
      </c>
      <c r="V442" s="8">
        <f t="shared" si="56"/>
        <v>1.3843537414965985E-2</v>
      </c>
      <c r="W442" s="8">
        <f t="shared" si="57"/>
        <v>-1.3843537414965985E-2</v>
      </c>
      <c r="X442" s="8">
        <v>2.7826499999999998</v>
      </c>
      <c r="Y442" s="8">
        <v>0.32465500000000003</v>
      </c>
      <c r="Z442" s="9">
        <f t="shared" si="58"/>
        <v>-1.3843537414965985E-2</v>
      </c>
      <c r="AA442" s="8">
        <f t="shared" si="59"/>
        <v>0.25948774657602042</v>
      </c>
      <c r="AB442" s="6">
        <f t="shared" si="60"/>
        <v>0.50939939789522759</v>
      </c>
      <c r="AC442" s="6">
        <f t="shared" si="61"/>
        <v>-0.14986692503463023</v>
      </c>
    </row>
    <row r="443" spans="1:29" hidden="1" x14ac:dyDescent="0.2">
      <c r="A443" s="6">
        <f t="shared" si="42"/>
        <v>1.349673202614379</v>
      </c>
      <c r="B443" s="6">
        <f t="shared" si="44"/>
        <v>1.3496732026143789E-2</v>
      </c>
      <c r="C443" s="6">
        <f t="shared" si="45"/>
        <v>-1.3496732026143789E-2</v>
      </c>
      <c r="D443" s="6">
        <v>0.17199999999999999</v>
      </c>
      <c r="E443" s="6">
        <v>5.7299999999999997E-2</v>
      </c>
      <c r="F443" s="7">
        <f t="shared" si="65"/>
        <v>-1.3496732026143789E-2</v>
      </c>
      <c r="G443" s="6">
        <f t="shared" si="66"/>
        <v>1.2569041633986925E-2</v>
      </c>
      <c r="H443" s="6">
        <f t="shared" si="48"/>
        <v>0.11211173727129076</v>
      </c>
      <c r="I443" s="6">
        <f t="shared" si="67"/>
        <v>-0.49247598043979873</v>
      </c>
      <c r="J443" s="5"/>
      <c r="K443" s="8">
        <f t="shared" si="43"/>
        <v>1.349673202614379</v>
      </c>
      <c r="L443" s="8">
        <f t="shared" si="50"/>
        <v>1.3496732026143789E-2</v>
      </c>
      <c r="M443" s="8">
        <f t="shared" si="51"/>
        <v>-1.3496732026143789E-2</v>
      </c>
      <c r="N443" s="8">
        <v>7.5700000000000003E-2</v>
      </c>
      <c r="O443" s="8">
        <v>1.9099999999999999E-2</v>
      </c>
      <c r="P443" s="9">
        <f t="shared" si="68"/>
        <v>-1.3496732026143789E-2</v>
      </c>
      <c r="Q443" s="8">
        <f t="shared" si="69"/>
        <v>4.4516204575163398E-3</v>
      </c>
      <c r="R443" s="6">
        <f t="shared" si="54"/>
        <v>6.6720465057704292E-2</v>
      </c>
      <c r="S443" s="6">
        <f t="shared" si="70"/>
        <v>-0.5668458722437536</v>
      </c>
      <c r="U443" s="8">
        <f>100*D47</f>
        <v>1.349673202614379</v>
      </c>
      <c r="V443" s="8">
        <f t="shared" si="56"/>
        <v>1.3496732026143789E-2</v>
      </c>
      <c r="W443" s="8">
        <f t="shared" si="57"/>
        <v>-1.3496732026143789E-2</v>
      </c>
      <c r="X443" s="8">
        <v>2.7826499999999998</v>
      </c>
      <c r="Y443" s="8">
        <v>0.32465500000000003</v>
      </c>
      <c r="Z443" s="9">
        <f t="shared" si="58"/>
        <v>-1.3496732026143789E-2</v>
      </c>
      <c r="AA443" s="8">
        <f t="shared" si="59"/>
        <v>0.25562759451519607</v>
      </c>
      <c r="AB443" s="6">
        <f t="shared" si="60"/>
        <v>0.50559627620780201</v>
      </c>
      <c r="AC443" s="6">
        <f t="shared" si="61"/>
        <v>-0.1491835617500947</v>
      </c>
    </row>
    <row r="444" spans="1:29" hidden="1" x14ac:dyDescent="0.2">
      <c r="A444" s="6">
        <f t="shared" si="42"/>
        <v>1.3176100628930816</v>
      </c>
      <c r="B444" s="6">
        <f t="shared" si="44"/>
        <v>1.3176100628930815E-2</v>
      </c>
      <c r="C444" s="6">
        <f t="shared" si="45"/>
        <v>-1.3176100628930815E-2</v>
      </c>
      <c r="D444" s="6">
        <v>0.17199999999999999</v>
      </c>
      <c r="E444" s="6">
        <v>5.7299999999999997E-2</v>
      </c>
      <c r="F444" s="7">
        <f t="shared" si="65"/>
        <v>-1.3176100628930815E-2</v>
      </c>
      <c r="G444" s="6">
        <f t="shared" si="66"/>
        <v>1.2348447232704399E-2</v>
      </c>
      <c r="H444" s="6">
        <f t="shared" si="48"/>
        <v>0.11112356740450875</v>
      </c>
      <c r="I444" s="6">
        <f t="shared" si="67"/>
        <v>-0.48960339361775806</v>
      </c>
      <c r="J444" s="5"/>
      <c r="K444" s="8">
        <f t="shared" si="43"/>
        <v>1.3176100628930816</v>
      </c>
      <c r="L444" s="8">
        <f t="shared" si="50"/>
        <v>1.3176100628930815E-2</v>
      </c>
      <c r="M444" s="8">
        <f t="shared" si="51"/>
        <v>-1.3176100628930815E-2</v>
      </c>
      <c r="N444" s="8">
        <v>7.5700000000000003E-2</v>
      </c>
      <c r="O444" s="8">
        <v>1.9099999999999999E-2</v>
      </c>
      <c r="P444" s="9">
        <f t="shared" si="68"/>
        <v>-1.3176100628930815E-2</v>
      </c>
      <c r="Q444" s="8">
        <f t="shared" si="69"/>
        <v>4.3545332704402508E-3</v>
      </c>
      <c r="R444" s="6">
        <f t="shared" si="54"/>
        <v>6.5988887476909702E-2</v>
      </c>
      <c r="S444" s="6">
        <f t="shared" si="70"/>
        <v>-0.56201378782635203</v>
      </c>
      <c r="U444" s="8">
        <f>100*D48</f>
        <v>1.3176100628930816</v>
      </c>
      <c r="V444" s="8">
        <f t="shared" si="56"/>
        <v>1.3176100628930815E-2</v>
      </c>
      <c r="W444" s="8">
        <f t="shared" si="57"/>
        <v>-1.3176100628930815E-2</v>
      </c>
      <c r="X444" s="8">
        <v>2.7826499999999998</v>
      </c>
      <c r="Y444" s="8">
        <v>0.32465500000000003</v>
      </c>
      <c r="Z444" s="9">
        <f t="shared" si="58"/>
        <v>-1.3176100628930815E-2</v>
      </c>
      <c r="AA444" s="8">
        <f t="shared" si="59"/>
        <v>0.25205877468537735</v>
      </c>
      <c r="AB444" s="6">
        <f t="shared" si="60"/>
        <v>0.50205455349531225</v>
      </c>
      <c r="AC444" s="6">
        <f t="shared" si="61"/>
        <v>-0.14854716789666547</v>
      </c>
    </row>
    <row r="445" spans="1:29" hidden="1" x14ac:dyDescent="0.2">
      <c r="A445" s="6">
        <f t="shared" si="42"/>
        <v>1.2878787878787878</v>
      </c>
      <c r="B445" s="6">
        <f t="shared" si="44"/>
        <v>1.2878787878787878E-2</v>
      </c>
      <c r="C445" s="6">
        <f t="shared" si="45"/>
        <v>-1.2878787878787878E-2</v>
      </c>
      <c r="D445" s="6">
        <v>0.17199999999999999</v>
      </c>
      <c r="E445" s="6">
        <v>5.7299999999999997E-2</v>
      </c>
      <c r="F445" s="7">
        <f t="shared" si="65"/>
        <v>-1.2878787878787878E-2</v>
      </c>
      <c r="G445" s="6">
        <f t="shared" si="66"/>
        <v>1.214389606060606E-2</v>
      </c>
      <c r="H445" s="6">
        <f t="shared" si="48"/>
        <v>0.11019934691551515</v>
      </c>
      <c r="I445" s="6">
        <f t="shared" si="67"/>
        <v>-0.48691670614975341</v>
      </c>
      <c r="J445" s="5"/>
      <c r="K445" s="8">
        <f t="shared" si="43"/>
        <v>1.2878787878787878</v>
      </c>
      <c r="L445" s="8">
        <f t="shared" si="50"/>
        <v>1.2878787878787878E-2</v>
      </c>
      <c r="M445" s="8">
        <f t="shared" si="51"/>
        <v>-1.2878787878787878E-2</v>
      </c>
      <c r="N445" s="8">
        <v>7.5700000000000003E-2</v>
      </c>
      <c r="O445" s="8">
        <v>1.9099999999999999E-2</v>
      </c>
      <c r="P445" s="9">
        <f t="shared" si="68"/>
        <v>-1.2878787878787878E-2</v>
      </c>
      <c r="Q445" s="8">
        <f t="shared" si="69"/>
        <v>4.2645069696969698E-3</v>
      </c>
      <c r="R445" s="6">
        <f t="shared" si="54"/>
        <v>6.5303192645512903E-2</v>
      </c>
      <c r="S445" s="6">
        <f t="shared" si="70"/>
        <v>-0.55748475987789237</v>
      </c>
      <c r="U445" s="8">
        <f>100*B445</f>
        <v>1.2878787878787878</v>
      </c>
      <c r="V445" s="8">
        <f t="shared" si="56"/>
        <v>1.2878787878787878E-2</v>
      </c>
      <c r="W445" s="8">
        <f t="shared" si="57"/>
        <v>-1.2878787878787878E-2</v>
      </c>
      <c r="X445" s="8">
        <v>2.7826499999999998</v>
      </c>
      <c r="Y445" s="8">
        <v>0.32465500000000003</v>
      </c>
      <c r="Z445" s="9">
        <f t="shared" si="58"/>
        <v>-1.2878787878787878E-2</v>
      </c>
      <c r="AA445" s="8">
        <f t="shared" si="59"/>
        <v>0.24874950538863638</v>
      </c>
      <c r="AB445" s="6">
        <f t="shared" si="60"/>
        <v>0.49874793772870518</v>
      </c>
      <c r="AC445" s="6">
        <f t="shared" si="61"/>
        <v>-0.14795301919549805</v>
      </c>
    </row>
    <row r="446" spans="1:29" hidden="1" x14ac:dyDescent="0.2">
      <c r="A446" s="6">
        <f t="shared" si="42"/>
        <v>1.2602339181286548</v>
      </c>
      <c r="B446" s="6">
        <f t="shared" si="44"/>
        <v>1.2602339181286549E-2</v>
      </c>
      <c r="C446" s="6">
        <f t="shared" si="45"/>
        <v>-1.2602339181286549E-2</v>
      </c>
      <c r="D446" s="6">
        <v>0.17199999999999999</v>
      </c>
      <c r="E446" s="6">
        <v>5.7299999999999997E-2</v>
      </c>
      <c r="F446" s="7">
        <f t="shared" si="65"/>
        <v>-1.2602339181286549E-2</v>
      </c>
      <c r="G446" s="6">
        <f t="shared" si="66"/>
        <v>1.1953699356725144E-2</v>
      </c>
      <c r="H446" s="6">
        <f t="shared" si="48"/>
        <v>0.10933297469988248</v>
      </c>
      <c r="I446" s="6">
        <f t="shared" si="67"/>
        <v>-0.48439818226710024</v>
      </c>
      <c r="J446" s="5"/>
      <c r="K446" s="8">
        <f t="shared" si="43"/>
        <v>1.2602339181286548</v>
      </c>
      <c r="L446" s="8">
        <f t="shared" si="50"/>
        <v>1.2602339181286549E-2</v>
      </c>
      <c r="M446" s="8">
        <f t="shared" si="51"/>
        <v>-1.2602339181286549E-2</v>
      </c>
      <c r="N446" s="8">
        <v>7.5700000000000003E-2</v>
      </c>
      <c r="O446" s="8">
        <v>1.9099999999999999E-2</v>
      </c>
      <c r="P446" s="9">
        <f t="shared" si="68"/>
        <v>-1.2602339181286549E-2</v>
      </c>
      <c r="Q446" s="8">
        <f t="shared" si="69"/>
        <v>4.1807983040935675E-3</v>
      </c>
      <c r="R446" s="6">
        <f t="shared" si="54"/>
        <v>6.4659092973019403E-2</v>
      </c>
      <c r="S446" s="6">
        <f t="shared" si="70"/>
        <v>-0.55323046877819937</v>
      </c>
      <c r="U446" s="8">
        <f>100*D50</f>
        <v>1.2602339181286548</v>
      </c>
      <c r="V446" s="8">
        <f t="shared" si="56"/>
        <v>1.2602339181286549E-2</v>
      </c>
      <c r="W446" s="8">
        <f t="shared" si="57"/>
        <v>-1.2602339181286549E-2</v>
      </c>
      <c r="X446" s="8">
        <v>2.7826499999999998</v>
      </c>
      <c r="Y446" s="8">
        <v>0.32465500000000003</v>
      </c>
      <c r="Z446" s="9">
        <f t="shared" si="58"/>
        <v>-1.2602339181286549E-2</v>
      </c>
      <c r="AA446" s="8">
        <f t="shared" si="59"/>
        <v>0.24567246551622807</v>
      </c>
      <c r="AB446" s="6">
        <f t="shared" si="60"/>
        <v>0.4956535740981074</v>
      </c>
      <c r="AC446" s="6">
        <f t="shared" si="61"/>
        <v>-0.14739700898390157</v>
      </c>
    </row>
    <row r="447" spans="1:29" hidden="1" x14ac:dyDescent="0.2">
      <c r="A447" s="6">
        <f t="shared" si="42"/>
        <v>1.2344632768361581</v>
      </c>
      <c r="B447" s="6">
        <f t="shared" si="44"/>
        <v>1.234463276836158E-2</v>
      </c>
      <c r="C447" s="6">
        <f t="shared" si="45"/>
        <v>-1.234463276836158E-2</v>
      </c>
      <c r="D447" s="6">
        <v>0.17199999999999999</v>
      </c>
      <c r="E447" s="6">
        <v>5.7299999999999997E-2</v>
      </c>
      <c r="F447" s="7">
        <f t="shared" si="65"/>
        <v>-1.234463276836158E-2</v>
      </c>
      <c r="G447" s="6">
        <f t="shared" si="66"/>
        <v>1.1776397344632766E-2</v>
      </c>
      <c r="H447" s="6">
        <f t="shared" si="48"/>
        <v>0.10851911050424605</v>
      </c>
      <c r="I447" s="6">
        <f t="shared" si="67"/>
        <v>-0.4820322979774595</v>
      </c>
      <c r="J447" s="5"/>
      <c r="K447" s="8">
        <f t="shared" si="43"/>
        <v>1.2344632768361581</v>
      </c>
      <c r="L447" s="8">
        <f t="shared" si="50"/>
        <v>1.234463276836158E-2</v>
      </c>
      <c r="M447" s="8">
        <f t="shared" si="51"/>
        <v>-1.234463276836158E-2</v>
      </c>
      <c r="N447" s="8">
        <v>7.5700000000000003E-2</v>
      </c>
      <c r="O447" s="8">
        <v>1.9099999999999999E-2</v>
      </c>
      <c r="P447" s="9">
        <f t="shared" si="68"/>
        <v>-1.234463276836158E-2</v>
      </c>
      <c r="Q447" s="8">
        <f t="shared" si="69"/>
        <v>4.1027648022598871E-3</v>
      </c>
      <c r="R447" s="6">
        <f t="shared" si="54"/>
        <v>6.405282821437229E-2</v>
      </c>
      <c r="S447" s="6">
        <f t="shared" si="70"/>
        <v>-0.54922607803416301</v>
      </c>
      <c r="U447" s="8">
        <f>100*D51</f>
        <v>1.2344632768361581</v>
      </c>
      <c r="V447" s="8">
        <f t="shared" si="56"/>
        <v>1.234463276836158E-2</v>
      </c>
      <c r="W447" s="8">
        <f t="shared" si="57"/>
        <v>-1.234463276836158E-2</v>
      </c>
      <c r="X447" s="8">
        <v>2.7826499999999998</v>
      </c>
      <c r="Y447" s="8">
        <v>0.32465500000000003</v>
      </c>
      <c r="Z447" s="9">
        <f t="shared" si="58"/>
        <v>-1.234463276836158E-2</v>
      </c>
      <c r="AA447" s="8">
        <f t="shared" si="59"/>
        <v>0.24280403851652543</v>
      </c>
      <c r="AB447" s="6">
        <f t="shared" si="60"/>
        <v>0.49275149773138738</v>
      </c>
      <c r="AC447" s="6">
        <f t="shared" si="61"/>
        <v>-0.1468755498771652</v>
      </c>
    </row>
    <row r="448" spans="1:29" hidden="1" x14ac:dyDescent="0.2">
      <c r="A448" s="6">
        <f t="shared" si="42"/>
        <v>1.2103825136612023</v>
      </c>
      <c r="B448" s="6">
        <f t="shared" si="44"/>
        <v>1.2103825136612022E-2</v>
      </c>
      <c r="C448" s="6">
        <f t="shared" si="45"/>
        <v>-1.2103825136612022E-2</v>
      </c>
      <c r="D448" s="6">
        <v>0.17199999999999999</v>
      </c>
      <c r="E448" s="6">
        <v>5.7299999999999997E-2</v>
      </c>
      <c r="F448" s="7">
        <f t="shared" si="65"/>
        <v>-1.2103825136612022E-2</v>
      </c>
      <c r="G448" s="6">
        <f t="shared" si="66"/>
        <v>1.161072169398907E-2</v>
      </c>
      <c r="H448" s="6">
        <f t="shared" si="48"/>
        <v>0.10775305886140342</v>
      </c>
      <c r="I448" s="6">
        <f t="shared" si="67"/>
        <v>-0.47980540366687047</v>
      </c>
      <c r="J448" s="5"/>
      <c r="K448" s="8">
        <f t="shared" si="43"/>
        <v>1.2103825136612023</v>
      </c>
      <c r="L448" s="8">
        <f t="shared" si="50"/>
        <v>1.2103825136612022E-2</v>
      </c>
      <c r="M448" s="8">
        <f t="shared" si="51"/>
        <v>-1.2103825136612022E-2</v>
      </c>
      <c r="N448" s="8">
        <v>7.5700000000000003E-2</v>
      </c>
      <c r="O448" s="8">
        <v>1.9099999999999999E-2</v>
      </c>
      <c r="P448" s="9">
        <f t="shared" si="68"/>
        <v>-1.2103825136612022E-2</v>
      </c>
      <c r="Q448" s="8">
        <f t="shared" si="69"/>
        <v>4.0298482513661206E-3</v>
      </c>
      <c r="R448" s="6">
        <f t="shared" si="54"/>
        <v>6.3481085776521812E-2</v>
      </c>
      <c r="S448" s="6">
        <f t="shared" si="70"/>
        <v>-0.54544970790305025</v>
      </c>
      <c r="U448" s="8">
        <f>100*D52</f>
        <v>1.2103825136612023</v>
      </c>
      <c r="V448" s="8">
        <f t="shared" si="56"/>
        <v>1.2103825136612022E-2</v>
      </c>
      <c r="W448" s="8">
        <f t="shared" si="57"/>
        <v>-1.2103825136612022E-2</v>
      </c>
      <c r="X448" s="8">
        <v>2.7826499999999998</v>
      </c>
      <c r="Y448" s="8">
        <v>0.32465500000000003</v>
      </c>
      <c r="Z448" s="9">
        <f t="shared" si="58"/>
        <v>-1.2103825136612022E-2</v>
      </c>
      <c r="AA448" s="8">
        <f t="shared" si="59"/>
        <v>0.24012370509057379</v>
      </c>
      <c r="AB448" s="6">
        <f t="shared" si="60"/>
        <v>0.49002418827091976</v>
      </c>
      <c r="AC448" s="6">
        <f t="shared" si="61"/>
        <v>-0.1463854937327583</v>
      </c>
    </row>
    <row r="449" spans="1:29" hidden="1" x14ac:dyDescent="0.2">
      <c r="A449" s="6">
        <f t="shared" si="42"/>
        <v>1.1878306878306877</v>
      </c>
      <c r="B449" s="6">
        <f t="shared" si="44"/>
        <v>1.1878306878306877E-2</v>
      </c>
      <c r="C449" s="6">
        <f t="shared" si="45"/>
        <v>-1.1878306878306877E-2</v>
      </c>
      <c r="D449" s="6">
        <v>0.17199999999999999</v>
      </c>
      <c r="E449" s="6">
        <v>5.7299999999999997E-2</v>
      </c>
      <c r="F449" s="7">
        <f t="shared" si="65"/>
        <v>-1.1878306878306877E-2</v>
      </c>
      <c r="G449" s="6">
        <f t="shared" si="66"/>
        <v>1.1455565132275129E-2</v>
      </c>
      <c r="H449" s="6">
        <f t="shared" si="48"/>
        <v>0.10703067379155908</v>
      </c>
      <c r="I449" s="6">
        <f t="shared" si="67"/>
        <v>-0.47770544706848572</v>
      </c>
      <c r="J449" s="5"/>
      <c r="K449" s="8">
        <f t="shared" si="43"/>
        <v>1.1878306878306877</v>
      </c>
      <c r="L449" s="8">
        <f t="shared" si="50"/>
        <v>1.1878306878306877E-2</v>
      </c>
      <c r="M449" s="8">
        <f t="shared" si="51"/>
        <v>-1.1878306878306877E-2</v>
      </c>
      <c r="N449" s="8">
        <v>7.5700000000000003E-2</v>
      </c>
      <c r="O449" s="8">
        <v>1.9099999999999999E-2</v>
      </c>
      <c r="P449" s="9">
        <f t="shared" si="68"/>
        <v>-1.1878306878306877E-2</v>
      </c>
      <c r="Q449" s="8">
        <f t="shared" si="69"/>
        <v>3.9615613227513228E-3</v>
      </c>
      <c r="R449" s="6">
        <f t="shared" si="54"/>
        <v>6.2940935191267394E-2</v>
      </c>
      <c r="S449" s="6">
        <f t="shared" si="70"/>
        <v>-0.54188200258432895</v>
      </c>
      <c r="U449" s="8">
        <f>100*B449</f>
        <v>1.1878306878306877</v>
      </c>
      <c r="V449" s="8">
        <f t="shared" si="56"/>
        <v>1.1878306878306877E-2</v>
      </c>
      <c r="W449" s="8">
        <f t="shared" si="57"/>
        <v>-1.1878306878306877E-2</v>
      </c>
      <c r="X449" s="8">
        <v>2.7826499999999998</v>
      </c>
      <c r="Y449" s="8">
        <v>0.32465500000000003</v>
      </c>
      <c r="Z449" s="9">
        <f t="shared" si="58"/>
        <v>-1.1878306878306877E-2</v>
      </c>
      <c r="AA449" s="8">
        <f t="shared" si="59"/>
        <v>0.23761355156468256</v>
      </c>
      <c r="AB449" s="6">
        <f t="shared" si="60"/>
        <v>0.48745620476580515</v>
      </c>
      <c r="AC449" s="6">
        <f t="shared" si="61"/>
        <v>-0.14592406604600028</v>
      </c>
    </row>
    <row r="450" spans="1:29" hidden="1" x14ac:dyDescent="0.2">
      <c r="A450" s="6">
        <f t="shared" si="42"/>
        <v>1.1666666666666665</v>
      </c>
      <c r="B450" s="6">
        <f t="shared" si="44"/>
        <v>1.1666666666666665E-2</v>
      </c>
      <c r="C450" s="6">
        <f t="shared" si="45"/>
        <v>-1.1666666666666665E-2</v>
      </c>
      <c r="D450" s="6">
        <v>0.17199999999999999</v>
      </c>
      <c r="E450" s="6">
        <v>5.7299999999999997E-2</v>
      </c>
      <c r="F450" s="7">
        <f t="shared" si="65"/>
        <v>-1.1666666666666665E-2</v>
      </c>
      <c r="G450" s="6">
        <f t="shared" si="66"/>
        <v>1.1309956666666664E-2</v>
      </c>
      <c r="H450" s="6">
        <f t="shared" si="48"/>
        <v>0.10634828003624067</v>
      </c>
      <c r="I450" s="6">
        <f t="shared" si="67"/>
        <v>-0.4757217442913973</v>
      </c>
      <c r="J450" s="5"/>
      <c r="K450" s="8">
        <f t="shared" si="43"/>
        <v>1.1666666666666665</v>
      </c>
      <c r="L450" s="8">
        <f t="shared" si="50"/>
        <v>1.1666666666666665E-2</v>
      </c>
      <c r="M450" s="8">
        <f t="shared" si="51"/>
        <v>-1.1666666666666665E-2</v>
      </c>
      <c r="N450" s="8">
        <v>7.5700000000000003E-2</v>
      </c>
      <c r="O450" s="8">
        <v>1.9099999999999999E-2</v>
      </c>
      <c r="P450" s="9">
        <f t="shared" si="68"/>
        <v>-1.1666666666666665E-2</v>
      </c>
      <c r="Q450" s="8">
        <f t="shared" si="69"/>
        <v>3.8974766666666667E-3</v>
      </c>
      <c r="R450" s="6">
        <f t="shared" si="54"/>
        <v>6.2429773879669519E-2</v>
      </c>
      <c r="S450" s="6">
        <f t="shared" si="70"/>
        <v>-0.53850577199253313</v>
      </c>
      <c r="U450" s="8">
        <f>100*D54</f>
        <v>1.1666666666666665</v>
      </c>
      <c r="V450" s="8">
        <f t="shared" si="56"/>
        <v>1.1666666666666665E-2</v>
      </c>
      <c r="W450" s="8">
        <f t="shared" si="57"/>
        <v>-1.1666666666666665E-2</v>
      </c>
      <c r="X450" s="8">
        <v>2.7826499999999998</v>
      </c>
      <c r="Y450" s="8">
        <v>0.32465500000000003</v>
      </c>
      <c r="Z450" s="9">
        <f t="shared" si="58"/>
        <v>-1.1666666666666665E-2</v>
      </c>
      <c r="AA450" s="8">
        <f t="shared" si="59"/>
        <v>0.23525786902500001</v>
      </c>
      <c r="AB450" s="6">
        <f t="shared" si="60"/>
        <v>0.48503388440912043</v>
      </c>
      <c r="AC450" s="6">
        <f t="shared" si="61"/>
        <v>-0.14548881181771342</v>
      </c>
    </row>
    <row r="451" spans="1:29" hidden="1" x14ac:dyDescent="0.2">
      <c r="A451" s="6">
        <f t="shared" si="42"/>
        <v>1.146766169154229</v>
      </c>
      <c r="B451" s="6">
        <f t="shared" si="44"/>
        <v>1.1467661691542291E-2</v>
      </c>
      <c r="C451" s="6">
        <f t="shared" si="45"/>
        <v>-1.1467661691542291E-2</v>
      </c>
      <c r="D451" s="6">
        <v>0.17199999999999999</v>
      </c>
      <c r="E451" s="6">
        <v>5.7299999999999997E-2</v>
      </c>
      <c r="F451" s="7">
        <f t="shared" si="65"/>
        <v>-1.1467661691542291E-2</v>
      </c>
      <c r="G451" s="6">
        <f t="shared" si="66"/>
        <v>1.1173041243781096E-2</v>
      </c>
      <c r="H451" s="6">
        <f t="shared" si="48"/>
        <v>0.10570260755431295</v>
      </c>
      <c r="I451" s="6">
        <f t="shared" si="67"/>
        <v>-0.47384478940207259</v>
      </c>
      <c r="J451" s="5"/>
      <c r="K451" s="8">
        <f t="shared" si="43"/>
        <v>1.146766169154229</v>
      </c>
      <c r="L451" s="8">
        <f t="shared" si="50"/>
        <v>1.1467661691542291E-2</v>
      </c>
      <c r="M451" s="8">
        <f t="shared" si="51"/>
        <v>-1.1467661691542291E-2</v>
      </c>
      <c r="N451" s="8">
        <v>7.5700000000000003E-2</v>
      </c>
      <c r="O451" s="8">
        <v>1.9099999999999999E-2</v>
      </c>
      <c r="P451" s="9">
        <f t="shared" si="68"/>
        <v>-1.1467661691542291E-2</v>
      </c>
      <c r="Q451" s="8">
        <f t="shared" si="69"/>
        <v>3.8372179601990058E-3</v>
      </c>
      <c r="R451" s="6">
        <f t="shared" si="54"/>
        <v>6.1945281984982566E-2</v>
      </c>
      <c r="S451" s="6">
        <f t="shared" si="70"/>
        <v>-0.53530569342789014</v>
      </c>
      <c r="U451" s="8">
        <f>100*D55</f>
        <v>1.146766169154229</v>
      </c>
      <c r="V451" s="8">
        <f t="shared" si="56"/>
        <v>1.1467661691542291E-2</v>
      </c>
      <c r="W451" s="8">
        <f t="shared" si="57"/>
        <v>-1.1467661691542291E-2</v>
      </c>
      <c r="X451" s="8">
        <v>2.7826499999999998</v>
      </c>
      <c r="Y451" s="8">
        <v>0.32465500000000003</v>
      </c>
      <c r="Z451" s="9">
        <f t="shared" si="58"/>
        <v>-1.1467661691542291E-2</v>
      </c>
      <c r="AA451" s="8">
        <f t="shared" si="59"/>
        <v>0.23304282424888062</v>
      </c>
      <c r="AB451" s="6">
        <f t="shared" si="60"/>
        <v>0.48274509241304631</v>
      </c>
      <c r="AC451" s="6">
        <f t="shared" si="61"/>
        <v>-0.14507755061057739</v>
      </c>
    </row>
    <row r="452" spans="1:29" hidden="1" x14ac:dyDescent="0.2">
      <c r="A452" s="6">
        <f t="shared" si="42"/>
        <v>1.1280193236714975</v>
      </c>
      <c r="B452" s="6">
        <f t="shared" si="44"/>
        <v>1.1280193236714975E-2</v>
      </c>
      <c r="C452" s="6">
        <f t="shared" si="45"/>
        <v>-1.1280193236714975E-2</v>
      </c>
      <c r="D452" s="6">
        <v>0.17199999999999999</v>
      </c>
      <c r="E452" s="6">
        <v>5.7299999999999997E-2</v>
      </c>
      <c r="F452" s="7">
        <f t="shared" si="65"/>
        <v>-1.1280193236714975E-2</v>
      </c>
      <c r="G452" s="6">
        <f t="shared" si="66"/>
        <v>1.1044062946859902E-2</v>
      </c>
      <c r="H452" s="6">
        <f t="shared" si="48"/>
        <v>0.10509073673193038</v>
      </c>
      <c r="I452" s="6">
        <f t="shared" si="67"/>
        <v>-0.47206609515096049</v>
      </c>
      <c r="J452" s="5"/>
      <c r="K452" s="8">
        <f t="shared" si="43"/>
        <v>1.1280193236714975</v>
      </c>
      <c r="L452" s="8">
        <f t="shared" si="50"/>
        <v>1.1280193236714975E-2</v>
      </c>
      <c r="M452" s="8">
        <f t="shared" si="51"/>
        <v>-1.1280193236714975E-2</v>
      </c>
      <c r="N452" s="8">
        <v>7.5700000000000003E-2</v>
      </c>
      <c r="O452" s="8">
        <v>1.9099999999999999E-2</v>
      </c>
      <c r="P452" s="9">
        <f t="shared" si="68"/>
        <v>-1.1280193236714975E-2</v>
      </c>
      <c r="Q452" s="8">
        <f t="shared" si="69"/>
        <v>3.7804525120772947E-3</v>
      </c>
      <c r="R452" s="6">
        <f t="shared" si="54"/>
        <v>6.1485384540371016E-2</v>
      </c>
      <c r="S452" s="6">
        <f t="shared" si="70"/>
        <v>-0.53226806169333551</v>
      </c>
      <c r="U452" s="8">
        <f>100*D56</f>
        <v>1.1280193236714975</v>
      </c>
      <c r="V452" s="8">
        <f t="shared" si="56"/>
        <v>1.1280193236714975E-2</v>
      </c>
      <c r="W452" s="8">
        <f t="shared" si="57"/>
        <v>-1.1280193236714975E-2</v>
      </c>
      <c r="X452" s="8">
        <v>2.7826499999999998</v>
      </c>
      <c r="Y452" s="8">
        <v>0.32465500000000003</v>
      </c>
      <c r="Z452" s="9">
        <f t="shared" si="58"/>
        <v>-1.1280193236714975E-2</v>
      </c>
      <c r="AA452" s="8">
        <f t="shared" si="59"/>
        <v>0.2309561878655797</v>
      </c>
      <c r="AB452" s="6">
        <f t="shared" si="60"/>
        <v>0.48057901313475987</v>
      </c>
      <c r="AC452" s="6">
        <f t="shared" si="61"/>
        <v>-0.1446883390176199</v>
      </c>
    </row>
    <row r="453" spans="1:29" hidden="1" x14ac:dyDescent="0.2">
      <c r="A453" s="6">
        <f t="shared" si="42"/>
        <v>1.1103286384976525</v>
      </c>
      <c r="B453" s="6">
        <f t="shared" si="44"/>
        <v>1.1103286384976525E-2</v>
      </c>
      <c r="C453" s="6">
        <f t="shared" si="45"/>
        <v>-1.1103286384976525E-2</v>
      </c>
      <c r="D453" s="6">
        <v>0.17199999999999999</v>
      </c>
      <c r="E453" s="6">
        <v>5.7299999999999997E-2</v>
      </c>
      <c r="F453" s="7">
        <f t="shared" si="65"/>
        <v>-1.1103286384976525E-2</v>
      </c>
      <c r="G453" s="6">
        <f t="shared" si="66"/>
        <v>1.0922351032863847E-2</v>
      </c>
      <c r="H453" s="6">
        <f t="shared" si="48"/>
        <v>0.10451005230533496</v>
      </c>
      <c r="I453" s="6">
        <f t="shared" si="67"/>
        <v>-0.47037805902713653</v>
      </c>
      <c r="J453" s="5"/>
      <c r="K453" s="8">
        <f t="shared" si="43"/>
        <v>1.1103286384976525</v>
      </c>
      <c r="L453" s="8">
        <f t="shared" si="50"/>
        <v>1.1103286384976525E-2</v>
      </c>
      <c r="M453" s="8">
        <f t="shared" si="51"/>
        <v>-1.1103286384976525E-2</v>
      </c>
      <c r="N453" s="8">
        <v>7.5700000000000003E-2</v>
      </c>
      <c r="O453" s="8">
        <v>1.9099999999999999E-2</v>
      </c>
      <c r="P453" s="9">
        <f t="shared" si="68"/>
        <v>-1.1103286384976525E-2</v>
      </c>
      <c r="Q453" s="8">
        <f t="shared" si="69"/>
        <v>3.7268851173708922E-3</v>
      </c>
      <c r="R453" s="6">
        <f t="shared" si="54"/>
        <v>6.1048219608526605E-2</v>
      </c>
      <c r="S453" s="6">
        <f t="shared" si="70"/>
        <v>-0.52938057865605426</v>
      </c>
      <c r="U453" s="8">
        <f>100*B453</f>
        <v>1.1103286384976525</v>
      </c>
      <c r="V453" s="8">
        <f t="shared" si="56"/>
        <v>1.1103286384976525E-2</v>
      </c>
      <c r="W453" s="8">
        <f t="shared" si="57"/>
        <v>-1.1103286384976525E-2</v>
      </c>
      <c r="X453" s="8">
        <v>2.7826499999999998</v>
      </c>
      <c r="Y453" s="8">
        <v>0.32465500000000003</v>
      </c>
      <c r="Z453" s="9">
        <f t="shared" si="58"/>
        <v>-1.1103286384976525E-2</v>
      </c>
      <c r="AA453" s="8">
        <f t="shared" si="59"/>
        <v>0.22898710846161974</v>
      </c>
      <c r="AB453" s="6">
        <f t="shared" si="60"/>
        <v>0.47852597469899139</v>
      </c>
      <c r="AC453" s="6">
        <f t="shared" si="61"/>
        <v>-0.14431943914955014</v>
      </c>
    </row>
    <row r="454" spans="1:29" hidden="1" x14ac:dyDescent="0.2">
      <c r="A454" s="6">
        <f t="shared" si="42"/>
        <v>1.0936073059360729</v>
      </c>
      <c r="B454" s="6">
        <f t="shared" si="44"/>
        <v>1.0936073059360729E-2</v>
      </c>
      <c r="C454" s="6">
        <f t="shared" si="45"/>
        <v>-1.0936073059360729E-2</v>
      </c>
      <c r="D454" s="6">
        <v>0.17199999999999999</v>
      </c>
      <c r="E454" s="6">
        <v>5.7299999999999997E-2</v>
      </c>
      <c r="F454" s="7">
        <f t="shared" si="65"/>
        <v>-1.0936073059360729E-2</v>
      </c>
      <c r="G454" s="6">
        <f t="shared" si="66"/>
        <v>1.0807308264840181E-2</v>
      </c>
      <c r="H454" s="6">
        <f t="shared" si="48"/>
        <v>0.10395820441331305</v>
      </c>
      <c r="I454" s="6">
        <f t="shared" si="67"/>
        <v>-0.46877385003870076</v>
      </c>
      <c r="J454" s="5"/>
      <c r="K454" s="8">
        <f t="shared" si="43"/>
        <v>1.0936073059360729</v>
      </c>
      <c r="L454" s="8">
        <f t="shared" si="50"/>
        <v>1.0936073059360729E-2</v>
      </c>
      <c r="M454" s="8">
        <f t="shared" si="51"/>
        <v>-1.0936073059360729E-2</v>
      </c>
      <c r="N454" s="8">
        <v>7.5700000000000003E-2</v>
      </c>
      <c r="O454" s="8">
        <v>1.9099999999999999E-2</v>
      </c>
      <c r="P454" s="9">
        <f t="shared" si="68"/>
        <v>-1.0936073059360729E-2</v>
      </c>
      <c r="Q454" s="8">
        <f t="shared" si="69"/>
        <v>3.6762529223744291E-3</v>
      </c>
      <c r="R454" s="6">
        <f t="shared" si="54"/>
        <v>6.0632111313844488E-2</v>
      </c>
      <c r="S454" s="6">
        <f t="shared" si="70"/>
        <v>-0.52663217512446814</v>
      </c>
      <c r="U454" s="8">
        <f>100*D58</f>
        <v>1.0936073059360729</v>
      </c>
      <c r="V454" s="8">
        <f t="shared" si="56"/>
        <v>1.0936073059360729E-2</v>
      </c>
      <c r="W454" s="8">
        <f t="shared" si="57"/>
        <v>-1.0936073059360729E-2</v>
      </c>
      <c r="X454" s="8">
        <v>2.7826499999999998</v>
      </c>
      <c r="Y454" s="8">
        <v>0.32465500000000003</v>
      </c>
      <c r="Z454" s="9">
        <f t="shared" si="58"/>
        <v>-1.0936073059360729E-2</v>
      </c>
      <c r="AA454" s="8">
        <f t="shared" si="59"/>
        <v>0.22712592381952057</v>
      </c>
      <c r="AB454" s="6">
        <f t="shared" si="60"/>
        <v>0.47657730099063739</v>
      </c>
      <c r="AC454" s="6">
        <f t="shared" si="61"/>
        <v>-0.14396929204007647</v>
      </c>
    </row>
    <row r="455" spans="1:29" hidden="1" x14ac:dyDescent="0.2">
      <c r="A455" s="6">
        <f t="shared" si="42"/>
        <v>1.0777777777777779</v>
      </c>
      <c r="B455" s="6">
        <f t="shared" si="44"/>
        <v>1.077777777777778E-2</v>
      </c>
      <c r="C455" s="6">
        <f t="shared" si="45"/>
        <v>-1.077777777777778E-2</v>
      </c>
      <c r="D455" s="6">
        <v>0.17199999999999999</v>
      </c>
      <c r="E455" s="6">
        <v>5.7299999999999997E-2</v>
      </c>
      <c r="F455" s="7">
        <f t="shared" si="65"/>
        <v>-1.077777777777778E-2</v>
      </c>
      <c r="G455" s="6">
        <f t="shared" si="66"/>
        <v>1.0698401111111111E-2</v>
      </c>
      <c r="H455" s="6">
        <f t="shared" si="48"/>
        <v>0.1034330755179943</v>
      </c>
      <c r="I455" s="6">
        <f t="shared" si="67"/>
        <v>-0.467247312552309</v>
      </c>
      <c r="J455" s="5"/>
      <c r="K455" s="8">
        <f t="shared" si="43"/>
        <v>1.0777777777777779</v>
      </c>
      <c r="L455" s="8">
        <f t="shared" si="50"/>
        <v>1.077777777777778E-2</v>
      </c>
      <c r="M455" s="8">
        <f t="shared" si="51"/>
        <v>-1.077777777777778E-2</v>
      </c>
      <c r="N455" s="8">
        <v>7.5700000000000003E-2</v>
      </c>
      <c r="O455" s="8">
        <v>1.9099999999999999E-2</v>
      </c>
      <c r="P455" s="9">
        <f t="shared" si="68"/>
        <v>-1.077777777777778E-2</v>
      </c>
      <c r="Q455" s="8">
        <f t="shared" si="69"/>
        <v>3.628321111111112E-3</v>
      </c>
      <c r="R455" s="6">
        <f t="shared" si="54"/>
        <v>6.0235546906383379E-2</v>
      </c>
      <c r="S455" s="6">
        <f t="shared" si="70"/>
        <v>-0.52401285935524022</v>
      </c>
      <c r="U455" s="8">
        <f>100*D59</f>
        <v>1.0777777777777779</v>
      </c>
      <c r="V455" s="8">
        <f t="shared" si="56"/>
        <v>1.077777777777778E-2</v>
      </c>
      <c r="W455" s="8">
        <f t="shared" si="57"/>
        <v>-1.077777777777778E-2</v>
      </c>
      <c r="X455" s="8">
        <v>2.7826499999999998</v>
      </c>
      <c r="Y455" s="8">
        <v>0.32465500000000003</v>
      </c>
      <c r="Z455" s="9">
        <f t="shared" si="58"/>
        <v>-1.077777777777778E-2</v>
      </c>
      <c r="AA455" s="8">
        <f t="shared" si="59"/>
        <v>0.22536400235833337</v>
      </c>
      <c r="AB455" s="6">
        <f t="shared" si="60"/>
        <v>0.47472518614281817</v>
      </c>
      <c r="AC455" s="6">
        <f t="shared" si="61"/>
        <v>-0.14363649509331361</v>
      </c>
    </row>
    <row r="456" spans="1:29" hidden="1" x14ac:dyDescent="0.2">
      <c r="A456" s="6">
        <f t="shared" si="42"/>
        <v>1.0627705627705628</v>
      </c>
      <c r="B456" s="6">
        <f t="shared" si="44"/>
        <v>1.0627705627705628E-2</v>
      </c>
      <c r="C456" s="6">
        <f t="shared" si="45"/>
        <v>-1.0627705627705628E-2</v>
      </c>
      <c r="D456" s="6">
        <v>0.17199999999999999</v>
      </c>
      <c r="E456" s="6">
        <v>5.7299999999999997E-2</v>
      </c>
      <c r="F456" s="7">
        <f t="shared" si="65"/>
        <v>-1.0627705627705628E-2</v>
      </c>
      <c r="G456" s="6">
        <f t="shared" si="66"/>
        <v>1.0595151471861471E-2</v>
      </c>
      <c r="H456" s="6">
        <f t="shared" si="48"/>
        <v>0.10293275218248792</v>
      </c>
      <c r="I456" s="6">
        <f t="shared" si="67"/>
        <v>-0.4657928842514184</v>
      </c>
      <c r="J456" s="5"/>
      <c r="K456" s="8">
        <f t="shared" si="43"/>
        <v>1.0627705627705628</v>
      </c>
      <c r="L456" s="8">
        <f t="shared" si="50"/>
        <v>1.0627705627705628E-2</v>
      </c>
      <c r="M456" s="8">
        <f t="shared" si="51"/>
        <v>-1.0627705627705628E-2</v>
      </c>
      <c r="N456" s="8">
        <v>7.5700000000000003E-2</v>
      </c>
      <c r="O456" s="8">
        <v>1.9099999999999999E-2</v>
      </c>
      <c r="P456" s="9">
        <f t="shared" si="68"/>
        <v>-1.0627705627705628E-2</v>
      </c>
      <c r="Q456" s="8">
        <f t="shared" si="69"/>
        <v>3.5828792640692645E-3</v>
      </c>
      <c r="R456" s="6">
        <f t="shared" si="54"/>
        <v>5.985715716661847E-2</v>
      </c>
      <c r="S456" s="6">
        <f t="shared" si="70"/>
        <v>-0.52151358762627786</v>
      </c>
      <c r="U456" s="8">
        <f>100*D60</f>
        <v>1.0627705627705628</v>
      </c>
      <c r="V456" s="8">
        <f t="shared" si="56"/>
        <v>1.0627705627705628E-2</v>
      </c>
      <c r="W456" s="8">
        <f t="shared" si="57"/>
        <v>-1.0627705627705628E-2</v>
      </c>
      <c r="X456" s="8">
        <v>2.7826499999999998</v>
      </c>
      <c r="Y456" s="8">
        <v>0.32465500000000003</v>
      </c>
      <c r="Z456" s="9">
        <f t="shared" si="58"/>
        <v>-1.0627705627705628E-2</v>
      </c>
      <c r="AA456" s="8">
        <f t="shared" si="59"/>
        <v>0.2236936092847403</v>
      </c>
      <c r="AB456" s="6">
        <f t="shared" si="60"/>
        <v>0.47296258761633597</v>
      </c>
      <c r="AC456" s="6">
        <f t="shared" si="61"/>
        <v>-0.1433197828717834</v>
      </c>
    </row>
    <row r="457" spans="1:29" hidden="1" x14ac:dyDescent="0.2">
      <c r="A457" s="6">
        <f t="shared" si="42"/>
        <v>1.0485232067510548</v>
      </c>
      <c r="B457" s="6">
        <f t="shared" si="44"/>
        <v>1.0485232067510548E-2</v>
      </c>
      <c r="C457" s="6">
        <f t="shared" si="45"/>
        <v>-1.0485232067510548E-2</v>
      </c>
      <c r="D457" s="6">
        <v>0.17199999999999999</v>
      </c>
      <c r="E457" s="6">
        <v>5.7299999999999997E-2</v>
      </c>
      <c r="F457" s="7">
        <f t="shared" si="65"/>
        <v>-1.0485232067510548E-2</v>
      </c>
      <c r="G457" s="6">
        <f t="shared" si="66"/>
        <v>1.0497129662447256E-2</v>
      </c>
      <c r="H457" s="6">
        <f t="shared" si="48"/>
        <v>0.10245550088915312</v>
      </c>
      <c r="I457" s="6">
        <f t="shared" si="67"/>
        <v>-0.46440552584056138</v>
      </c>
      <c r="J457" s="5"/>
      <c r="K457" s="8">
        <f t="shared" si="43"/>
        <v>1.0485232067510548</v>
      </c>
      <c r="L457" s="8">
        <f t="shared" si="50"/>
        <v>1.0485232067510548E-2</v>
      </c>
      <c r="M457" s="8">
        <f t="shared" si="51"/>
        <v>-1.0485232067510548E-2</v>
      </c>
      <c r="N457" s="8">
        <v>7.5700000000000003E-2</v>
      </c>
      <c r="O457" s="8">
        <v>1.9099999999999999E-2</v>
      </c>
      <c r="P457" s="9">
        <f t="shared" si="68"/>
        <v>-1.0485232067510548E-2</v>
      </c>
      <c r="Q457" s="8">
        <f t="shared" si="69"/>
        <v>3.5397382700421941E-3</v>
      </c>
      <c r="R457" s="6">
        <f t="shared" si="54"/>
        <v>5.9495699592846153E-2</v>
      </c>
      <c r="S457" s="6">
        <f t="shared" si="70"/>
        <v>-0.51912615318920841</v>
      </c>
      <c r="U457" s="8">
        <f>100*B457</f>
        <v>1.0485232067510548</v>
      </c>
      <c r="V457" s="8">
        <f t="shared" si="56"/>
        <v>1.0485232067510548E-2</v>
      </c>
      <c r="W457" s="8">
        <f t="shared" si="57"/>
        <v>-1.0485232067510548E-2</v>
      </c>
      <c r="X457" s="8">
        <v>2.7826499999999998</v>
      </c>
      <c r="Y457" s="8">
        <v>0.32465500000000003</v>
      </c>
      <c r="Z457" s="9">
        <f t="shared" si="58"/>
        <v>-1.0485232067510548E-2</v>
      </c>
      <c r="AA457" s="8">
        <f t="shared" si="59"/>
        <v>0.22210779307563294</v>
      </c>
      <c r="AB457" s="6">
        <f t="shared" si="60"/>
        <v>0.4712831347243745</v>
      </c>
      <c r="AC457" s="6">
        <f t="shared" si="61"/>
        <v>-0.14301801065969033</v>
      </c>
    </row>
    <row r="458" spans="1:29" hidden="1" x14ac:dyDescent="0.2">
      <c r="A458" s="6">
        <f t="shared" si="42"/>
        <v>1.0349794238683128</v>
      </c>
      <c r="B458" s="6">
        <f t="shared" si="44"/>
        <v>1.0349794238683128E-2</v>
      </c>
      <c r="C458" s="6">
        <f t="shared" si="45"/>
        <v>-1.0349794238683128E-2</v>
      </c>
      <c r="D458" s="6">
        <v>0.17199999999999999</v>
      </c>
      <c r="E458" s="6">
        <v>5.7299999999999997E-2</v>
      </c>
      <c r="F458" s="7">
        <f t="shared" si="65"/>
        <v>-1.0349794238683128E-2</v>
      </c>
      <c r="G458" s="6">
        <f t="shared" si="66"/>
        <v>1.0403948436213992E-2</v>
      </c>
      <c r="H458" s="6">
        <f t="shared" si="48"/>
        <v>0.10199974723602991</v>
      </c>
      <c r="I458" s="6">
        <f t="shared" si="67"/>
        <v>-0.46308066056985442</v>
      </c>
      <c r="J458" s="5"/>
      <c r="K458" s="8">
        <f t="shared" si="43"/>
        <v>1.0349794238683128</v>
      </c>
      <c r="L458" s="8">
        <f t="shared" si="50"/>
        <v>1.0349794238683128E-2</v>
      </c>
      <c r="M458" s="8">
        <f t="shared" si="51"/>
        <v>-1.0349794238683128E-2</v>
      </c>
      <c r="N458" s="8">
        <v>7.5700000000000003E-2</v>
      </c>
      <c r="O458" s="8">
        <v>1.9099999999999999E-2</v>
      </c>
      <c r="P458" s="9">
        <f t="shared" si="68"/>
        <v>-1.0349794238683128E-2</v>
      </c>
      <c r="Q458" s="8">
        <f t="shared" si="69"/>
        <v>3.4987276954732516E-3</v>
      </c>
      <c r="R458" s="6">
        <f t="shared" si="54"/>
        <v>5.9150043917762664E-2</v>
      </c>
      <c r="S458" s="6">
        <f t="shared" si="70"/>
        <v>-0.51684309060609424</v>
      </c>
      <c r="U458" s="8">
        <f>100*D62</f>
        <v>1.0349794238683128</v>
      </c>
      <c r="V458" s="8">
        <f t="shared" si="56"/>
        <v>1.0349794238683128E-2</v>
      </c>
      <c r="W458" s="8">
        <f t="shared" si="57"/>
        <v>-1.0349794238683128E-2</v>
      </c>
      <c r="X458" s="8">
        <v>2.7826499999999998</v>
      </c>
      <c r="Y458" s="8">
        <v>0.32465500000000003</v>
      </c>
      <c r="Z458" s="9">
        <f t="shared" si="58"/>
        <v>-1.0349794238683128E-2</v>
      </c>
      <c r="AA458" s="8">
        <f t="shared" si="59"/>
        <v>0.22060028877808643</v>
      </c>
      <c r="AB458" s="6">
        <f t="shared" si="60"/>
        <v>0.46968105005214594</v>
      </c>
      <c r="AC458" s="6">
        <f t="shared" si="61"/>
        <v>-0.14273014034322426</v>
      </c>
    </row>
    <row r="459" spans="1:29" hidden="1" x14ac:dyDescent="0.2">
      <c r="A459" s="6">
        <f t="shared" si="42"/>
        <v>1.0220883534136547</v>
      </c>
      <c r="B459" s="6">
        <f t="shared" si="44"/>
        <v>1.0220883534136548E-2</v>
      </c>
      <c r="C459" s="6">
        <f t="shared" si="45"/>
        <v>-1.0220883534136548E-2</v>
      </c>
      <c r="D459" s="6">
        <v>0.17199999999999999</v>
      </c>
      <c r="E459" s="6">
        <v>5.7299999999999997E-2</v>
      </c>
      <c r="F459" s="7">
        <f t="shared" si="65"/>
        <v>-1.0220883534136548E-2</v>
      </c>
      <c r="G459" s="6">
        <f t="shared" si="66"/>
        <v>1.0315257871485944E-2</v>
      </c>
      <c r="H459" s="6">
        <f t="shared" si="48"/>
        <v>0.10156405797075038</v>
      </c>
      <c r="I459" s="6">
        <f t="shared" si="67"/>
        <v>-0.46181412200799532</v>
      </c>
      <c r="J459" s="5"/>
      <c r="K459" s="8">
        <f t="shared" si="43"/>
        <v>1.0220883534136547</v>
      </c>
      <c r="L459" s="8">
        <f t="shared" si="50"/>
        <v>1.0220883534136548E-2</v>
      </c>
      <c r="M459" s="8">
        <f t="shared" si="51"/>
        <v>-1.0220883534136548E-2</v>
      </c>
      <c r="N459" s="8">
        <v>7.5700000000000003E-2</v>
      </c>
      <c r="O459" s="8">
        <v>1.9099999999999999E-2</v>
      </c>
      <c r="P459" s="9">
        <f t="shared" si="68"/>
        <v>-1.0220883534136548E-2</v>
      </c>
      <c r="Q459" s="8">
        <f t="shared" si="69"/>
        <v>3.4596935341365469E-3</v>
      </c>
      <c r="R459" s="6">
        <f t="shared" si="54"/>
        <v>5.8819159583732128E-2</v>
      </c>
      <c r="S459" s="6">
        <f t="shared" si="70"/>
        <v>-0.51465759302332981</v>
      </c>
      <c r="U459" s="8">
        <f>100*D63</f>
        <v>1.0220883534136547</v>
      </c>
      <c r="V459" s="8">
        <f t="shared" si="56"/>
        <v>1.0220883534136548E-2</v>
      </c>
      <c r="W459" s="8">
        <f t="shared" si="57"/>
        <v>-1.0220883534136548E-2</v>
      </c>
      <c r="X459" s="8">
        <v>2.7826499999999998</v>
      </c>
      <c r="Y459" s="8">
        <v>0.32465500000000003</v>
      </c>
      <c r="Z459" s="9">
        <f t="shared" si="58"/>
        <v>-1.0220883534136548E-2</v>
      </c>
      <c r="AA459" s="8">
        <f t="shared" si="59"/>
        <v>0.21916543529006027</v>
      </c>
      <c r="AB459" s="6">
        <f t="shared" si="60"/>
        <v>0.46815108169271624</v>
      </c>
      <c r="AC459" s="6">
        <f t="shared" si="61"/>
        <v>-0.14245522823436585</v>
      </c>
    </row>
    <row r="460" spans="1:29" hidden="1" x14ac:dyDescent="0.2">
      <c r="A460" s="6">
        <f t="shared" si="42"/>
        <v>1.0098039215686274</v>
      </c>
      <c r="B460" s="6">
        <f t="shared" si="44"/>
        <v>1.0098039215686274E-2</v>
      </c>
      <c r="C460" s="6">
        <f t="shared" si="45"/>
        <v>-1.0098039215686274E-2</v>
      </c>
      <c r="D460" s="6">
        <v>0.17199999999999999</v>
      </c>
      <c r="E460" s="6">
        <v>5.7299999999999997E-2</v>
      </c>
      <c r="F460" s="7">
        <f t="shared" si="65"/>
        <v>-1.0098039215686274E-2</v>
      </c>
      <c r="G460" s="6">
        <f t="shared" si="66"/>
        <v>1.0230740980392155E-2</v>
      </c>
      <c r="H460" s="6">
        <f t="shared" si="48"/>
        <v>0.10114712541833383</v>
      </c>
      <c r="I460" s="6">
        <f t="shared" si="67"/>
        <v>-0.4606021087742263</v>
      </c>
      <c r="J460" s="5"/>
      <c r="K460" s="8">
        <f t="shared" si="43"/>
        <v>1.0098039215686274</v>
      </c>
      <c r="L460" s="8">
        <f t="shared" si="50"/>
        <v>1.0098039215686274E-2</v>
      </c>
      <c r="M460" s="8">
        <f t="shared" si="51"/>
        <v>-1.0098039215686274E-2</v>
      </c>
      <c r="N460" s="8">
        <v>7.5700000000000003E-2</v>
      </c>
      <c r="O460" s="8">
        <v>1.9099999999999999E-2</v>
      </c>
      <c r="P460" s="9">
        <f t="shared" si="68"/>
        <v>-1.0098039215686274E-2</v>
      </c>
      <c r="Q460" s="8">
        <f t="shared" si="69"/>
        <v>3.4224962745098039E-3</v>
      </c>
      <c r="R460" s="6">
        <f t="shared" si="54"/>
        <v>5.8502104872472788E-2</v>
      </c>
      <c r="S460" s="6">
        <f t="shared" si="70"/>
        <v>-0.51256344037300394</v>
      </c>
      <c r="U460" s="8">
        <f>100*D64</f>
        <v>1.0098039215686274</v>
      </c>
      <c r="V460" s="8">
        <f t="shared" si="56"/>
        <v>1.0098039215686274E-2</v>
      </c>
      <c r="W460" s="8">
        <f t="shared" si="57"/>
        <v>-1.0098039215686274E-2</v>
      </c>
      <c r="X460" s="8">
        <v>2.7826499999999998</v>
      </c>
      <c r="Y460" s="8">
        <v>0.32465500000000003</v>
      </c>
      <c r="Z460" s="9">
        <f t="shared" si="58"/>
        <v>-1.0098039215686274E-2</v>
      </c>
      <c r="AA460" s="8">
        <f t="shared" si="59"/>
        <v>0.21779810431911767</v>
      </c>
      <c r="AB460" s="6">
        <f t="shared" si="60"/>
        <v>0.46668844459566133</v>
      </c>
      <c r="AC460" s="6">
        <f t="shared" si="61"/>
        <v>-0.14219241453212969</v>
      </c>
    </row>
    <row r="461" spans="1:29" hidden="1" x14ac:dyDescent="0.2">
      <c r="A461" s="6">
        <f t="shared" si="42"/>
        <v>0.99808429118773934</v>
      </c>
      <c r="B461" s="6">
        <f t="shared" si="44"/>
        <v>9.9808429118773932E-3</v>
      </c>
      <c r="C461" s="6">
        <f t="shared" si="45"/>
        <v>-9.9808429118773932E-3</v>
      </c>
      <c r="D461" s="6">
        <v>0.17199999999999999</v>
      </c>
      <c r="E461" s="6">
        <v>5.7299999999999997E-2</v>
      </c>
      <c r="F461" s="7">
        <f t="shared" si="65"/>
        <v>-9.9808429118773932E-3</v>
      </c>
      <c r="G461" s="6">
        <f t="shared" si="66"/>
        <v>1.0150109923371646E-2</v>
      </c>
      <c r="H461" s="6">
        <f t="shared" si="48"/>
        <v>0.10074775393710594</v>
      </c>
      <c r="I461" s="6">
        <f t="shared" si="67"/>
        <v>-0.45944114516600565</v>
      </c>
      <c r="J461" s="5"/>
      <c r="K461" s="8">
        <f t="shared" si="43"/>
        <v>0.99808429118773934</v>
      </c>
      <c r="L461" s="8">
        <f t="shared" si="50"/>
        <v>9.9808429118773932E-3</v>
      </c>
      <c r="M461" s="8">
        <f t="shared" si="51"/>
        <v>-9.9808429118773932E-3</v>
      </c>
      <c r="N461" s="8">
        <v>7.5700000000000003E-2</v>
      </c>
      <c r="O461" s="8">
        <v>1.9099999999999999E-2</v>
      </c>
      <c r="P461" s="9">
        <f t="shared" si="68"/>
        <v>-9.9808429118773932E-3</v>
      </c>
      <c r="Q461" s="8">
        <f t="shared" si="69"/>
        <v>3.3870092337164748E-3</v>
      </c>
      <c r="R461" s="6">
        <f t="shared" si="54"/>
        <v>5.8198017438023393E-2</v>
      </c>
      <c r="S461" s="6">
        <f t="shared" si="70"/>
        <v>-0.51055493684295505</v>
      </c>
      <c r="U461" s="8">
        <f>100*B461</f>
        <v>0.99808429118773934</v>
      </c>
      <c r="V461" s="8">
        <f t="shared" si="56"/>
        <v>9.9808429118773932E-3</v>
      </c>
      <c r="W461" s="8">
        <f t="shared" si="57"/>
        <v>-9.9808429118773932E-3</v>
      </c>
      <c r="X461" s="8">
        <v>2.7826499999999998</v>
      </c>
      <c r="Y461" s="8">
        <v>0.32465500000000003</v>
      </c>
      <c r="Z461" s="9">
        <f t="shared" si="58"/>
        <v>-9.9808429118773932E-3</v>
      </c>
      <c r="AA461" s="8">
        <f t="shared" si="59"/>
        <v>0.21649363913994252</v>
      </c>
      <c r="AB461" s="6">
        <f t="shared" si="60"/>
        <v>0.46528876962585558</v>
      </c>
      <c r="AC461" s="6">
        <f t="shared" si="61"/>
        <v>-0.14194091416920124</v>
      </c>
    </row>
    <row r="462" spans="1:29" hidden="1" x14ac:dyDescent="0.2">
      <c r="A462" s="6">
        <f t="shared" si="42"/>
        <v>0.98689138576779023</v>
      </c>
      <c r="B462" s="6">
        <f t="shared" si="44"/>
        <v>9.8689138576779026E-3</v>
      </c>
      <c r="C462" s="6">
        <f t="shared" si="45"/>
        <v>-9.8689138576779026E-3</v>
      </c>
      <c r="D462" s="6">
        <v>0.17199999999999999</v>
      </c>
      <c r="E462" s="6">
        <v>5.7299999999999997E-2</v>
      </c>
      <c r="F462" s="7">
        <f t="shared" si="65"/>
        <v>-9.8689138576779026E-3</v>
      </c>
      <c r="G462" s="6">
        <f t="shared" si="66"/>
        <v>1.0073102734082396E-2</v>
      </c>
      <c r="H462" s="6">
        <f t="shared" si="48"/>
        <v>0.10036484809973259</v>
      </c>
      <c r="I462" s="6">
        <f t="shared" si="67"/>
        <v>-0.45832804680154821</v>
      </c>
      <c r="J462" s="5"/>
      <c r="K462" s="8">
        <f t="shared" si="43"/>
        <v>0.98689138576779023</v>
      </c>
      <c r="L462" s="8">
        <f t="shared" si="50"/>
        <v>9.8689138576779026E-3</v>
      </c>
      <c r="M462" s="8">
        <f t="shared" si="51"/>
        <v>-9.8689138576779026E-3</v>
      </c>
      <c r="N462" s="8">
        <v>7.5700000000000003E-2</v>
      </c>
      <c r="O462" s="8">
        <v>1.9099999999999999E-2</v>
      </c>
      <c r="P462" s="9">
        <f t="shared" si="68"/>
        <v>-9.8689138576779026E-3</v>
      </c>
      <c r="Q462" s="8">
        <f t="shared" si="69"/>
        <v>3.3531171161048693E-3</v>
      </c>
      <c r="R462" s="6">
        <f t="shared" si="54"/>
        <v>5.7906106034725471E-2</v>
      </c>
      <c r="S462" s="6">
        <f t="shared" si="70"/>
        <v>-0.50862685623993042</v>
      </c>
      <c r="U462" s="8">
        <f>100*D66</f>
        <v>0.98689138576779023</v>
      </c>
      <c r="V462" s="8">
        <f t="shared" si="56"/>
        <v>9.8689138576779026E-3</v>
      </c>
      <c r="W462" s="8">
        <f t="shared" si="57"/>
        <v>-9.8689138576779026E-3</v>
      </c>
      <c r="X462" s="8">
        <v>2.7826499999999998</v>
      </c>
      <c r="Y462" s="8">
        <v>0.32465500000000003</v>
      </c>
      <c r="Z462" s="9">
        <f t="shared" si="58"/>
        <v>-9.8689138576779026E-3</v>
      </c>
      <c r="AA462" s="8">
        <f t="shared" si="59"/>
        <v>0.21524780160926968</v>
      </c>
      <c r="AB462" s="6">
        <f t="shared" si="60"/>
        <v>0.46394805917178883</v>
      </c>
      <c r="AC462" s="6">
        <f t="shared" si="61"/>
        <v>-0.14170000883542466</v>
      </c>
    </row>
    <row r="463" spans="1:29" hidden="1" x14ac:dyDescent="0.2">
      <c r="A463" s="6">
        <f t="shared" si="42"/>
        <v>0.97619047619047616</v>
      </c>
      <c r="B463" s="6">
        <f t="shared" si="44"/>
        <v>9.7619047619047616E-3</v>
      </c>
      <c r="C463" s="6">
        <f t="shared" si="45"/>
        <v>-9.7619047619047616E-3</v>
      </c>
      <c r="D463" s="6">
        <v>0.17199999999999999</v>
      </c>
      <c r="E463" s="6">
        <v>5.7299999999999997E-2</v>
      </c>
      <c r="F463" s="7">
        <f t="shared" si="65"/>
        <v>-9.7619047619047616E-3</v>
      </c>
      <c r="G463" s="6">
        <f t="shared" si="66"/>
        <v>9.999480476190474E-3</v>
      </c>
      <c r="H463" s="6">
        <f t="shared" si="48"/>
        <v>9.9997402347213368E-2</v>
      </c>
      <c r="I463" s="6">
        <f t="shared" si="67"/>
        <v>-0.45725989054422495</v>
      </c>
      <c r="J463" s="5"/>
      <c r="K463" s="8">
        <f t="shared" si="43"/>
        <v>0.97619047619047616</v>
      </c>
      <c r="L463" s="8">
        <f t="shared" si="50"/>
        <v>9.7619047619047616E-3</v>
      </c>
      <c r="M463" s="8">
        <f t="shared" si="51"/>
        <v>-9.7619047619047616E-3</v>
      </c>
      <c r="N463" s="8">
        <v>7.5700000000000003E-2</v>
      </c>
      <c r="O463" s="8">
        <v>1.9099999999999999E-2</v>
      </c>
      <c r="P463" s="9">
        <f t="shared" si="68"/>
        <v>-9.7619047619047616E-3</v>
      </c>
      <c r="Q463" s="8">
        <f t="shared" si="69"/>
        <v>3.3207147619047622E-3</v>
      </c>
      <c r="R463" s="6">
        <f t="shared" si="54"/>
        <v>5.7625643266732932E-2</v>
      </c>
      <c r="S463" s="6">
        <f t="shared" si="70"/>
        <v>-0.50677439409995328</v>
      </c>
      <c r="U463" s="8">
        <f>100*D67</f>
        <v>0.97619047619047616</v>
      </c>
      <c r="V463" s="8">
        <f t="shared" si="56"/>
        <v>9.7619047619047616E-3</v>
      </c>
      <c r="W463" s="8">
        <f t="shared" si="57"/>
        <v>-9.7619047619047616E-3</v>
      </c>
      <c r="X463" s="8">
        <v>2.7826499999999998</v>
      </c>
      <c r="Y463" s="8">
        <v>0.32465500000000003</v>
      </c>
      <c r="Z463" s="9">
        <f t="shared" si="58"/>
        <v>-9.7619047619047616E-3</v>
      </c>
      <c r="AA463" s="8">
        <f t="shared" si="59"/>
        <v>0.21405672616785715</v>
      </c>
      <c r="AB463" s="6">
        <f t="shared" si="60"/>
        <v>0.46266264833878384</v>
      </c>
      <c r="AC463" s="6">
        <f t="shared" si="61"/>
        <v>-0.14146904000481264</v>
      </c>
    </row>
    <row r="464" spans="1:29" hidden="1" x14ac:dyDescent="0.2">
      <c r="A464" s="6">
        <f t="shared" si="42"/>
        <v>0.96594982078853053</v>
      </c>
      <c r="B464" s="6">
        <f t="shared" si="44"/>
        <v>9.6594982078853052E-3</v>
      </c>
      <c r="C464" s="6">
        <f t="shared" si="45"/>
        <v>-9.6594982078853052E-3</v>
      </c>
      <c r="D464" s="6">
        <v>0.17199999999999999</v>
      </c>
      <c r="E464" s="6">
        <v>5.7299999999999997E-2</v>
      </c>
      <c r="F464" s="7">
        <f t="shared" si="65"/>
        <v>-9.6594982078853052E-3</v>
      </c>
      <c r="G464" s="6">
        <f t="shared" si="66"/>
        <v>9.9290247670250891E-3</v>
      </c>
      <c r="H464" s="6">
        <f t="shared" si="48"/>
        <v>9.9644491905097735E-2</v>
      </c>
      <c r="I464" s="6">
        <f t="shared" si="67"/>
        <v>-0.4562339880962144</v>
      </c>
      <c r="J464" s="5"/>
      <c r="K464" s="8">
        <f t="shared" si="43"/>
        <v>0.96594982078853053</v>
      </c>
      <c r="L464" s="8">
        <f t="shared" si="50"/>
        <v>9.6594982078853052E-3</v>
      </c>
      <c r="M464" s="8">
        <f t="shared" si="51"/>
        <v>-9.6594982078853052E-3</v>
      </c>
      <c r="N464" s="8">
        <v>7.5700000000000003E-2</v>
      </c>
      <c r="O464" s="8">
        <v>1.9099999999999999E-2</v>
      </c>
      <c r="P464" s="9">
        <f t="shared" si="68"/>
        <v>-9.6594982078853052E-3</v>
      </c>
      <c r="Q464" s="8">
        <f t="shared" si="69"/>
        <v>3.2897060573476708E-3</v>
      </c>
      <c r="R464" s="6">
        <f t="shared" si="54"/>
        <v>5.735595921390968E-2</v>
      </c>
      <c r="S464" s="6">
        <f t="shared" si="70"/>
        <v>-0.50499312558725018</v>
      </c>
      <c r="U464" s="8">
        <f>100*D68</f>
        <v>0.96594982078853053</v>
      </c>
      <c r="V464" s="8">
        <f t="shared" si="56"/>
        <v>9.6594982078853052E-3</v>
      </c>
      <c r="W464" s="8">
        <f t="shared" si="57"/>
        <v>-9.6594982078853052E-3</v>
      </c>
      <c r="X464" s="8">
        <v>2.7826499999999998</v>
      </c>
      <c r="Y464" s="8">
        <v>0.32465500000000003</v>
      </c>
      <c r="Z464" s="9">
        <f t="shared" si="58"/>
        <v>-9.6594982078853052E-3</v>
      </c>
      <c r="AA464" s="8">
        <f t="shared" si="59"/>
        <v>0.21291687977768819</v>
      </c>
      <c r="AB464" s="6">
        <f t="shared" si="60"/>
        <v>0.46142917092191754</v>
      </c>
      <c r="AC464" s="6">
        <f t="shared" si="61"/>
        <v>-0.14124740282139642</v>
      </c>
    </row>
    <row r="465" spans="1:29" hidden="1" x14ac:dyDescent="0.2">
      <c r="A465" s="6">
        <f t="shared" si="42"/>
        <v>0.95614035087719307</v>
      </c>
      <c r="B465" s="6">
        <f t="shared" si="44"/>
        <v>9.5614035087719304E-3</v>
      </c>
      <c r="C465" s="6">
        <f t="shared" si="45"/>
        <v>-9.5614035087719304E-3</v>
      </c>
      <c r="D465" s="6">
        <v>0.17199999999999999</v>
      </c>
      <c r="E465" s="6">
        <v>5.7299999999999997E-2</v>
      </c>
      <c r="F465" s="7">
        <f t="shared" si="65"/>
        <v>-9.5614035087719304E-3</v>
      </c>
      <c r="G465" s="6">
        <f t="shared" si="66"/>
        <v>9.8615356140350878E-3</v>
      </c>
      <c r="H465" s="6">
        <f t="shared" si="48"/>
        <v>9.9305264785081199E-2</v>
      </c>
      <c r="I465" s="6">
        <f t="shared" si="67"/>
        <v>-0.45524786274732909</v>
      </c>
      <c r="J465" s="5"/>
      <c r="K465" s="8">
        <f t="shared" si="43"/>
        <v>0.95614035087719307</v>
      </c>
      <c r="L465" s="8">
        <f t="shared" si="50"/>
        <v>9.5614035087719304E-3</v>
      </c>
      <c r="M465" s="8">
        <f t="shared" si="51"/>
        <v>-9.5614035087719304E-3</v>
      </c>
      <c r="N465" s="8">
        <v>7.5700000000000003E-2</v>
      </c>
      <c r="O465" s="8">
        <v>1.9099999999999999E-2</v>
      </c>
      <c r="P465" s="9">
        <f t="shared" si="68"/>
        <v>-9.5614035087719304E-3</v>
      </c>
      <c r="Q465" s="8">
        <f t="shared" si="69"/>
        <v>3.2600029824561409E-3</v>
      </c>
      <c r="R465" s="6">
        <f t="shared" si="54"/>
        <v>5.7096435812195326E-2</v>
      </c>
      <c r="S465" s="6">
        <f t="shared" si="70"/>
        <v>-0.50327896837645514</v>
      </c>
      <c r="U465" s="8">
        <f>100*B465</f>
        <v>0.95614035087719307</v>
      </c>
      <c r="V465" s="8">
        <f t="shared" si="56"/>
        <v>9.5614035087719304E-3</v>
      </c>
      <c r="W465" s="8">
        <f t="shared" si="57"/>
        <v>-9.5614035087719304E-3</v>
      </c>
      <c r="X465" s="8">
        <v>2.7826499999999998</v>
      </c>
      <c r="Y465" s="8">
        <v>0.32465500000000003</v>
      </c>
      <c r="Z465" s="9">
        <f t="shared" si="58"/>
        <v>-9.5614035087719304E-3</v>
      </c>
      <c r="AA465" s="8">
        <f t="shared" si="59"/>
        <v>0.21182502691973687</v>
      </c>
      <c r="AB465" s="6">
        <f t="shared" si="60"/>
        <v>0.46024452948377004</v>
      </c>
      <c r="AC465" s="6">
        <f t="shared" si="61"/>
        <v>-0.14103454072265109</v>
      </c>
    </row>
    <row r="466" spans="1:29" hidden="1" x14ac:dyDescent="0.2">
      <c r="A466" s="6">
        <f t="shared" ref="A466:A529" si="71">D70*100</f>
        <v>0.94673539518900329</v>
      </c>
      <c r="B466" s="6">
        <f t="shared" si="44"/>
        <v>9.4673539518900333E-3</v>
      </c>
      <c r="C466" s="6">
        <f t="shared" si="45"/>
        <v>-9.4673539518900333E-3</v>
      </c>
      <c r="D466" s="6">
        <v>0.17199999999999999</v>
      </c>
      <c r="E466" s="6">
        <v>5.7299999999999997E-2</v>
      </c>
      <c r="F466" s="7">
        <f t="shared" si="65"/>
        <v>-9.4673539518900333E-3</v>
      </c>
      <c r="G466" s="6">
        <f t="shared" si="66"/>
        <v>9.7968295189003428E-3</v>
      </c>
      <c r="H466" s="6">
        <f t="shared" si="48"/>
        <v>9.897893472300226E-2</v>
      </c>
      <c r="I466" s="6">
        <f t="shared" si="67"/>
        <v>-0.45429922884593682</v>
      </c>
      <c r="J466" s="5"/>
      <c r="K466" s="8">
        <f t="shared" ref="K466:K529" si="72">100*D70</f>
        <v>0.94673539518900329</v>
      </c>
      <c r="L466" s="8">
        <f t="shared" si="50"/>
        <v>9.4673539518900333E-3</v>
      </c>
      <c r="M466" s="8">
        <f t="shared" si="51"/>
        <v>-9.4673539518900333E-3</v>
      </c>
      <c r="N466" s="8">
        <v>7.5700000000000003E-2</v>
      </c>
      <c r="O466" s="8">
        <v>1.9099999999999999E-2</v>
      </c>
      <c r="P466" s="9">
        <f t="shared" si="68"/>
        <v>-9.4673539518900333E-3</v>
      </c>
      <c r="Q466" s="8">
        <f t="shared" si="69"/>
        <v>3.2315247766323022E-3</v>
      </c>
      <c r="R466" s="6">
        <f t="shared" si="54"/>
        <v>5.6846501885624436E-2</v>
      </c>
      <c r="S466" s="6">
        <f t="shared" si="70"/>
        <v>-0.50162814983899884</v>
      </c>
      <c r="U466" s="8">
        <f>100*D70</f>
        <v>0.94673539518900329</v>
      </c>
      <c r="V466" s="8">
        <f t="shared" si="56"/>
        <v>9.4673539518900333E-3</v>
      </c>
      <c r="W466" s="8">
        <f t="shared" si="57"/>
        <v>-9.4673539518900333E-3</v>
      </c>
      <c r="X466" s="8">
        <v>2.7826499999999998</v>
      </c>
      <c r="Y466" s="8">
        <v>0.32465500000000003</v>
      </c>
      <c r="Z466" s="9">
        <f t="shared" si="58"/>
        <v>-9.4673539518900333E-3</v>
      </c>
      <c r="AA466" s="8">
        <f t="shared" si="59"/>
        <v>0.21077819892190722</v>
      </c>
      <c r="AB466" s="6">
        <f t="shared" si="60"/>
        <v>0.45910586896913791</v>
      </c>
      <c r="AC466" s="6">
        <f t="shared" si="61"/>
        <v>-0.14082994069845975</v>
      </c>
    </row>
    <row r="467" spans="1:29" hidden="1" x14ac:dyDescent="0.2">
      <c r="A467" s="6">
        <f t="shared" si="71"/>
        <v>0.93771043771043761</v>
      </c>
      <c r="B467" s="6">
        <f t="shared" ref="B467:B530" si="73">A467/100</f>
        <v>9.3771043771043762E-3</v>
      </c>
      <c r="C467" s="6">
        <f t="shared" ref="C467:C530" si="74">-B467</f>
        <v>-9.3771043771043762E-3</v>
      </c>
      <c r="D467" s="6">
        <v>0.17199999999999999</v>
      </c>
      <c r="E467" s="6">
        <v>5.7299999999999997E-2</v>
      </c>
      <c r="F467" s="7">
        <f t="shared" si="65"/>
        <v>-9.3771043771043762E-3</v>
      </c>
      <c r="G467" s="6">
        <f t="shared" si="66"/>
        <v>9.7347378114478085E-3</v>
      </c>
      <c r="H467" s="6">
        <f t="shared" ref="H467:H530" si="75">SQRT(G467)</f>
        <v>9.8664774927264734E-2</v>
      </c>
      <c r="I467" s="6">
        <f t="shared" si="67"/>
        <v>-0.4533859736257696</v>
      </c>
      <c r="J467" s="5"/>
      <c r="K467" s="8">
        <f t="shared" si="72"/>
        <v>0.93771043771043761</v>
      </c>
      <c r="L467" s="8">
        <f t="shared" ref="L467:L530" si="76">K467/100</f>
        <v>9.3771043771043762E-3</v>
      </c>
      <c r="M467" s="8">
        <f t="shared" ref="M467:M530" si="77">-L467</f>
        <v>-9.3771043771043762E-3</v>
      </c>
      <c r="N467" s="8">
        <v>7.5700000000000003E-2</v>
      </c>
      <c r="O467" s="8">
        <v>1.9099999999999999E-2</v>
      </c>
      <c r="P467" s="9">
        <f t="shared" si="68"/>
        <v>-9.3771043771043762E-3</v>
      </c>
      <c r="Q467" s="8">
        <f t="shared" si="69"/>
        <v>3.2041972053872053E-3</v>
      </c>
      <c r="R467" s="6">
        <f t="shared" ref="R467:R530" si="78">SQRT(Q467)</f>
        <v>5.6605628742972244E-2</v>
      </c>
      <c r="S467" s="6">
        <f t="shared" si="70"/>
        <v>-0.50003717795886549</v>
      </c>
      <c r="U467" s="8">
        <f>100*D71</f>
        <v>0.93771043771043761</v>
      </c>
      <c r="V467" s="8">
        <f t="shared" ref="V467:V530" si="79">U467/100</f>
        <v>9.3771043771043762E-3</v>
      </c>
      <c r="W467" s="8">
        <f t="shared" ref="W467:W530" si="80">-V467</f>
        <v>-9.3771043771043762E-3</v>
      </c>
      <c r="X467" s="8">
        <v>2.7826499999999998</v>
      </c>
      <c r="Y467" s="8">
        <v>0.32465500000000003</v>
      </c>
      <c r="Z467" s="9">
        <f t="shared" ref="Z467:Z530" si="81">W467</f>
        <v>-9.3771043771043762E-3</v>
      </c>
      <c r="AA467" s="8">
        <f t="shared" ref="AA467:AA530" si="82">Y467*Y467-4*X467*Z467</f>
        <v>0.20977366700479799</v>
      </c>
      <c r="AB467" s="6">
        <f t="shared" ref="AB467:AB530" si="83">SQRT(AA467)</f>
        <v>0.45801055337710067</v>
      </c>
      <c r="AC467" s="6">
        <f t="shared" ref="AC467:AC530" si="84">(-AB467-Y467)/2/X467</f>
        <v>-0.14063312909943773</v>
      </c>
    </row>
    <row r="468" spans="1:29" hidden="1" x14ac:dyDescent="0.2">
      <c r="A468" s="6">
        <f t="shared" si="71"/>
        <v>0.92904290429042902</v>
      </c>
      <c r="B468" s="6">
        <f t="shared" si="73"/>
        <v>9.2904290429042906E-3</v>
      </c>
      <c r="C468" s="6">
        <f t="shared" si="74"/>
        <v>-9.2904290429042906E-3</v>
      </c>
      <c r="D468" s="6">
        <v>0.17199999999999999</v>
      </c>
      <c r="E468" s="6">
        <v>5.7299999999999997E-2</v>
      </c>
      <c r="F468" s="7">
        <f t="shared" si="65"/>
        <v>-9.2904290429042906E-3</v>
      </c>
      <c r="G468" s="6">
        <f t="shared" si="66"/>
        <v>9.675105181518151E-3</v>
      </c>
      <c r="H468" s="6">
        <f t="shared" si="75"/>
        <v>9.8362112530781642E-2</v>
      </c>
      <c r="I468" s="6">
        <f t="shared" si="67"/>
        <v>-0.45250614107785364</v>
      </c>
      <c r="J468" s="5"/>
      <c r="K468" s="8">
        <f t="shared" si="72"/>
        <v>0.92904290429042902</v>
      </c>
      <c r="L468" s="8">
        <f t="shared" si="76"/>
        <v>9.2904290429042906E-3</v>
      </c>
      <c r="M468" s="8">
        <f t="shared" si="77"/>
        <v>-9.2904290429042906E-3</v>
      </c>
      <c r="N468" s="8">
        <v>7.5700000000000003E-2</v>
      </c>
      <c r="O468" s="8">
        <v>1.9099999999999999E-2</v>
      </c>
      <c r="P468" s="9">
        <f t="shared" si="68"/>
        <v>-9.2904290429042906E-3</v>
      </c>
      <c r="Q468" s="8">
        <f t="shared" si="69"/>
        <v>3.1779519141914197E-3</v>
      </c>
      <c r="R468" s="6">
        <f t="shared" si="78"/>
        <v>5.6373326265100054E-2</v>
      </c>
      <c r="S468" s="6">
        <f t="shared" si="70"/>
        <v>-0.49850281548943237</v>
      </c>
      <c r="U468" s="8">
        <f>100*D72</f>
        <v>0.92904290429042902</v>
      </c>
      <c r="V468" s="8">
        <f t="shared" si="79"/>
        <v>9.2904290429042906E-3</v>
      </c>
      <c r="W468" s="8">
        <f t="shared" si="80"/>
        <v>-9.2904290429042906E-3</v>
      </c>
      <c r="X468" s="8">
        <v>2.7826499999999998</v>
      </c>
      <c r="Y468" s="8">
        <v>0.32465500000000003</v>
      </c>
      <c r="Z468" s="9">
        <f t="shared" si="81"/>
        <v>-9.2904290429042906E-3</v>
      </c>
      <c r="AA468" s="8">
        <f t="shared" si="82"/>
        <v>0.20880891852995051</v>
      </c>
      <c r="AB468" s="6">
        <f t="shared" si="83"/>
        <v>0.45695614508391341</v>
      </c>
      <c r="AC468" s="6">
        <f t="shared" si="84"/>
        <v>-0.14044366792156998</v>
      </c>
    </row>
    <row r="469" spans="1:29" hidden="1" x14ac:dyDescent="0.2">
      <c r="A469" s="6">
        <f t="shared" si="71"/>
        <v>0.92071197411003236</v>
      </c>
      <c r="B469" s="6">
        <f t="shared" si="73"/>
        <v>9.2071197411003232E-3</v>
      </c>
      <c r="C469" s="6">
        <f t="shared" si="74"/>
        <v>-9.2071197411003232E-3</v>
      </c>
      <c r="D469" s="6">
        <v>0.17199999999999999</v>
      </c>
      <c r="E469" s="6">
        <v>5.7299999999999997E-2</v>
      </c>
      <c r="F469" s="7">
        <f t="shared" si="65"/>
        <v>-9.2071197411003232E-3</v>
      </c>
      <c r="G469" s="6">
        <f t="shared" si="66"/>
        <v>9.6177883818770217E-3</v>
      </c>
      <c r="H469" s="6">
        <f t="shared" si="75"/>
        <v>9.8070323655410768E-2</v>
      </c>
      <c r="I469" s="6">
        <f t="shared" si="67"/>
        <v>-0.45165791760293827</v>
      </c>
      <c r="J469" s="5"/>
      <c r="K469" s="8">
        <f t="shared" si="72"/>
        <v>0.92071197411003236</v>
      </c>
      <c r="L469" s="8">
        <f t="shared" si="76"/>
        <v>9.2071197411003232E-3</v>
      </c>
      <c r="M469" s="8">
        <f t="shared" si="77"/>
        <v>-9.2071197411003232E-3</v>
      </c>
      <c r="N469" s="8">
        <v>7.5700000000000003E-2</v>
      </c>
      <c r="O469" s="8">
        <v>1.9099999999999999E-2</v>
      </c>
      <c r="P469" s="9">
        <f t="shared" si="68"/>
        <v>-9.2071197411003232E-3</v>
      </c>
      <c r="Q469" s="8">
        <f t="shared" si="69"/>
        <v>3.1527258576051782E-3</v>
      </c>
      <c r="R469" s="6">
        <f t="shared" si="78"/>
        <v>5.6149139419987358E-2</v>
      </c>
      <c r="S469" s="6">
        <f t="shared" si="70"/>
        <v>-0.49702205693518725</v>
      </c>
      <c r="U469" s="8">
        <f>100*B469</f>
        <v>0.92071197411003236</v>
      </c>
      <c r="V469" s="8">
        <f t="shared" si="79"/>
        <v>9.2071197411003232E-3</v>
      </c>
      <c r="W469" s="8">
        <f t="shared" si="80"/>
        <v>-9.2071197411003232E-3</v>
      </c>
      <c r="X469" s="8">
        <v>2.7826499999999998</v>
      </c>
      <c r="Y469" s="8">
        <v>0.32465500000000003</v>
      </c>
      <c r="Z469" s="9">
        <f t="shared" si="81"/>
        <v>-9.2071197411003232E-3</v>
      </c>
      <c r="AA469" s="8">
        <f t="shared" si="82"/>
        <v>0.20788163601529128</v>
      </c>
      <c r="AB469" s="6">
        <f t="shared" si="83"/>
        <v>0.45594038647096319</v>
      </c>
      <c r="AC469" s="6">
        <f t="shared" si="84"/>
        <v>-0.14026115150503354</v>
      </c>
    </row>
    <row r="470" spans="1:29" hidden="1" x14ac:dyDescent="0.2">
      <c r="A470" s="6">
        <f t="shared" si="71"/>
        <v>0.91269841269841256</v>
      </c>
      <c r="B470" s="6">
        <f t="shared" si="73"/>
        <v>9.1269841269841258E-3</v>
      </c>
      <c r="C470" s="6">
        <f t="shared" si="74"/>
        <v>-9.1269841269841258E-3</v>
      </c>
      <c r="D470" s="6">
        <v>0.17199999999999999</v>
      </c>
      <c r="E470" s="6">
        <v>5.7299999999999997E-2</v>
      </c>
      <c r="F470" s="7">
        <f t="shared" si="65"/>
        <v>-9.1269841269841258E-3</v>
      </c>
      <c r="G470" s="6">
        <f t="shared" si="66"/>
        <v>9.5626550793650768E-3</v>
      </c>
      <c r="H470" s="6">
        <f t="shared" si="75"/>
        <v>9.778882901111495E-2</v>
      </c>
      <c r="I470" s="6">
        <f t="shared" si="67"/>
        <v>-0.45083961921835747</v>
      </c>
      <c r="J470" s="5"/>
      <c r="K470" s="8">
        <f t="shared" si="72"/>
        <v>0.91269841269841256</v>
      </c>
      <c r="L470" s="8">
        <f t="shared" si="76"/>
        <v>9.1269841269841258E-3</v>
      </c>
      <c r="M470" s="8">
        <f t="shared" si="77"/>
        <v>-9.1269841269841258E-3</v>
      </c>
      <c r="N470" s="8">
        <v>7.5700000000000003E-2</v>
      </c>
      <c r="O470" s="8">
        <v>1.9099999999999999E-2</v>
      </c>
      <c r="P470" s="9">
        <f t="shared" si="68"/>
        <v>-9.1269841269841258E-3</v>
      </c>
      <c r="Q470" s="8">
        <f t="shared" si="69"/>
        <v>3.1284607936507935E-3</v>
      </c>
      <c r="R470" s="6">
        <f t="shared" si="78"/>
        <v>5.593264515156416E-2</v>
      </c>
      <c r="S470" s="6">
        <f t="shared" si="70"/>
        <v>-0.49559210800240527</v>
      </c>
      <c r="U470" s="8">
        <f>100*D74</f>
        <v>0.91269841269841256</v>
      </c>
      <c r="V470" s="8">
        <f t="shared" si="79"/>
        <v>9.1269841269841258E-3</v>
      </c>
      <c r="W470" s="8">
        <f t="shared" si="80"/>
        <v>-9.1269841269841258E-3</v>
      </c>
      <c r="X470" s="8">
        <v>2.7826499999999998</v>
      </c>
      <c r="Y470" s="8">
        <v>0.32465500000000003</v>
      </c>
      <c r="Z470" s="9">
        <f t="shared" si="81"/>
        <v>-9.1269841269841258E-3</v>
      </c>
      <c r="AA470" s="8">
        <f t="shared" si="82"/>
        <v>0.20698967854880951</v>
      </c>
      <c r="AB470" s="6">
        <f t="shared" si="83"/>
        <v>0.45496118356274035</v>
      </c>
      <c r="AC470" s="6">
        <f t="shared" si="84"/>
        <v>-0.14008520359418908</v>
      </c>
    </row>
    <row r="471" spans="1:29" hidden="1" x14ac:dyDescent="0.2">
      <c r="A471" s="6">
        <f t="shared" si="71"/>
        <v>0.90498442367601228</v>
      </c>
      <c r="B471" s="6">
        <f t="shared" si="73"/>
        <v>9.0498442367601233E-3</v>
      </c>
      <c r="C471" s="6">
        <f t="shared" si="74"/>
        <v>-9.0498442367601233E-3</v>
      </c>
      <c r="D471" s="6">
        <v>0.17199999999999999</v>
      </c>
      <c r="E471" s="6">
        <v>5.7299999999999997E-2</v>
      </c>
      <c r="F471" s="7">
        <f t="shared" si="65"/>
        <v>-9.0498442367601233E-3</v>
      </c>
      <c r="G471" s="6">
        <f t="shared" si="66"/>
        <v>9.5095828348909645E-3</v>
      </c>
      <c r="H471" s="6">
        <f t="shared" si="75"/>
        <v>9.7517089963200632E-2</v>
      </c>
      <c r="I471" s="6">
        <f t="shared" si="67"/>
        <v>-0.45004968012558322</v>
      </c>
      <c r="J471" s="5"/>
      <c r="K471" s="8">
        <f t="shared" si="72"/>
        <v>0.90498442367601228</v>
      </c>
      <c r="L471" s="8">
        <f t="shared" si="76"/>
        <v>9.0498442367601233E-3</v>
      </c>
      <c r="M471" s="8">
        <f t="shared" si="77"/>
        <v>-9.0498442367601233E-3</v>
      </c>
      <c r="N471" s="8">
        <v>7.5700000000000003E-2</v>
      </c>
      <c r="O471" s="8">
        <v>1.9099999999999999E-2</v>
      </c>
      <c r="P471" s="9">
        <f t="shared" si="68"/>
        <v>-9.0498442367601233E-3</v>
      </c>
      <c r="Q471" s="8">
        <f t="shared" si="69"/>
        <v>3.1051028348909656E-3</v>
      </c>
      <c r="R471" s="6">
        <f t="shared" si="78"/>
        <v>5.5723449596116761E-2</v>
      </c>
      <c r="S471" s="6">
        <f t="shared" si="70"/>
        <v>-0.49421036721345279</v>
      </c>
      <c r="U471" s="8">
        <f>100*D75</f>
        <v>0.90498442367601228</v>
      </c>
      <c r="V471" s="8">
        <f t="shared" si="79"/>
        <v>9.0498442367601233E-3</v>
      </c>
      <c r="W471" s="8">
        <f t="shared" si="80"/>
        <v>-9.0498442367601233E-3</v>
      </c>
      <c r="X471" s="8">
        <v>2.7826499999999998</v>
      </c>
      <c r="Y471" s="8">
        <v>0.32465500000000003</v>
      </c>
      <c r="Z471" s="9">
        <f t="shared" si="81"/>
        <v>-9.0498442367601233E-3</v>
      </c>
      <c r="AA471" s="8">
        <f t="shared" si="82"/>
        <v>0.20613106528668224</v>
      </c>
      <c r="AB471" s="6">
        <f t="shared" si="83"/>
        <v>0.45401659142225437</v>
      </c>
      <c r="AC471" s="6">
        <f t="shared" si="84"/>
        <v>-0.13991547471335858</v>
      </c>
    </row>
    <row r="472" spans="1:29" hidden="1" x14ac:dyDescent="0.2">
      <c r="A472" s="6">
        <f t="shared" si="71"/>
        <v>0.89755351681957174</v>
      </c>
      <c r="B472" s="6">
        <f t="shared" si="73"/>
        <v>8.9755351681957175E-3</v>
      </c>
      <c r="C472" s="6">
        <f t="shared" si="74"/>
        <v>-8.9755351681957175E-3</v>
      </c>
      <c r="D472" s="6">
        <v>0.17199999999999999</v>
      </c>
      <c r="E472" s="6">
        <v>5.7299999999999997E-2</v>
      </c>
      <c r="F472" s="7">
        <f t="shared" si="65"/>
        <v>-8.9755351681957175E-3</v>
      </c>
      <c r="G472" s="6">
        <f t="shared" si="66"/>
        <v>9.4584581957186525E-3</v>
      </c>
      <c r="H472" s="6">
        <f t="shared" si="75"/>
        <v>9.7254605010347203E-2</v>
      </c>
      <c r="I472" s="6">
        <f t="shared" si="67"/>
        <v>-0.44928664247193961</v>
      </c>
      <c r="J472" s="5"/>
      <c r="K472" s="8">
        <f t="shared" si="72"/>
        <v>0.89755351681957174</v>
      </c>
      <c r="L472" s="8">
        <f t="shared" si="76"/>
        <v>8.9755351681957175E-3</v>
      </c>
      <c r="M472" s="8">
        <f t="shared" si="77"/>
        <v>-8.9755351681957175E-3</v>
      </c>
      <c r="N472" s="8">
        <v>7.5700000000000003E-2</v>
      </c>
      <c r="O472" s="8">
        <v>1.9099999999999999E-2</v>
      </c>
      <c r="P472" s="9">
        <f t="shared" si="68"/>
        <v>-8.9755351681957175E-3</v>
      </c>
      <c r="Q472" s="8">
        <f t="shared" si="69"/>
        <v>3.0826020489296635E-3</v>
      </c>
      <c r="R472" s="6">
        <f t="shared" si="78"/>
        <v>5.5521185586491786E-2</v>
      </c>
      <c r="S472" s="6">
        <f t="shared" si="70"/>
        <v>-0.49287440942200644</v>
      </c>
      <c r="U472" s="8">
        <f>100*D76</f>
        <v>0.89755351681957174</v>
      </c>
      <c r="V472" s="8">
        <f t="shared" si="79"/>
        <v>8.9755351681957175E-3</v>
      </c>
      <c r="W472" s="8">
        <f t="shared" si="80"/>
        <v>-8.9755351681957175E-3</v>
      </c>
      <c r="X472" s="8">
        <v>2.7826499999999998</v>
      </c>
      <c r="Y472" s="8">
        <v>0.32465500000000003</v>
      </c>
      <c r="Z472" s="9">
        <f t="shared" si="81"/>
        <v>-8.9755351681957175E-3</v>
      </c>
      <c r="AA472" s="8">
        <f t="shared" si="82"/>
        <v>0.20530396076811927</v>
      </c>
      <c r="AB472" s="6">
        <f t="shared" si="83"/>
        <v>0.45310480108703249</v>
      </c>
      <c r="AC472" s="6">
        <f t="shared" si="84"/>
        <v>-0.1397516398194226</v>
      </c>
    </row>
    <row r="473" spans="1:29" hidden="1" x14ac:dyDescent="0.2">
      <c r="A473" s="6">
        <f t="shared" si="71"/>
        <v>0.89039039039039047</v>
      </c>
      <c r="B473" s="6">
        <f t="shared" si="73"/>
        <v>8.9039039039039043E-3</v>
      </c>
      <c r="C473" s="6">
        <f t="shared" si="74"/>
        <v>-8.9039039039039043E-3</v>
      </c>
      <c r="D473" s="6">
        <v>0.17199999999999999</v>
      </c>
      <c r="E473" s="6">
        <v>5.7299999999999997E-2</v>
      </c>
      <c r="F473" s="7">
        <f t="shared" si="65"/>
        <v>-8.9039039039039043E-3</v>
      </c>
      <c r="G473" s="6">
        <f t="shared" si="66"/>
        <v>9.4091758858858843E-3</v>
      </c>
      <c r="H473" s="6">
        <f t="shared" si="75"/>
        <v>9.7000906624040803E-2</v>
      </c>
      <c r="I473" s="6">
        <f t="shared" si="67"/>
        <v>-0.44854914716290933</v>
      </c>
      <c r="J473" s="5"/>
      <c r="K473" s="8">
        <f t="shared" si="72"/>
        <v>0.89039039039039047</v>
      </c>
      <c r="L473" s="8">
        <f t="shared" si="76"/>
        <v>8.9039039039039043E-3</v>
      </c>
      <c r="M473" s="8">
        <f t="shared" si="77"/>
        <v>-8.9039039039039043E-3</v>
      </c>
      <c r="N473" s="8">
        <v>7.5700000000000003E-2</v>
      </c>
      <c r="O473" s="8">
        <v>1.9099999999999999E-2</v>
      </c>
      <c r="P473" s="9">
        <f t="shared" si="68"/>
        <v>-8.9039039039039043E-3</v>
      </c>
      <c r="Q473" s="8">
        <f t="shared" si="69"/>
        <v>3.0609121021021026E-3</v>
      </c>
      <c r="R473" s="6">
        <f t="shared" si="78"/>
        <v>5.5325510409774827E-2</v>
      </c>
      <c r="S473" s="6">
        <f t="shared" si="70"/>
        <v>-0.49158197100247569</v>
      </c>
      <c r="U473" s="8">
        <f>100*B473</f>
        <v>0.89039039039039047</v>
      </c>
      <c r="V473" s="8">
        <f t="shared" si="79"/>
        <v>8.9039039039039043E-3</v>
      </c>
      <c r="W473" s="8">
        <f t="shared" si="80"/>
        <v>-8.9039039039039043E-3</v>
      </c>
      <c r="X473" s="8">
        <v>2.7826499999999998</v>
      </c>
      <c r="Y473" s="8">
        <v>0.32465500000000003</v>
      </c>
      <c r="Z473" s="9">
        <f t="shared" si="81"/>
        <v>-8.9039039039039043E-3</v>
      </c>
      <c r="AA473" s="8">
        <f t="shared" si="82"/>
        <v>0.20450666181779281</v>
      </c>
      <c r="AB473" s="6">
        <f t="shared" si="83"/>
        <v>0.45222412785895538</v>
      </c>
      <c r="AC473" s="6">
        <f t="shared" si="84"/>
        <v>-0.13959339619768124</v>
      </c>
    </row>
    <row r="474" spans="1:29" hidden="1" x14ac:dyDescent="0.2">
      <c r="A474" s="6">
        <f t="shared" si="71"/>
        <v>0.88348082595870203</v>
      </c>
      <c r="B474" s="6">
        <f t="shared" si="73"/>
        <v>8.8348082595870198E-3</v>
      </c>
      <c r="C474" s="6">
        <f t="shared" si="74"/>
        <v>-8.8348082595870198E-3</v>
      </c>
      <c r="D474" s="6">
        <v>0.17199999999999999</v>
      </c>
      <c r="E474" s="6">
        <v>5.7299999999999997E-2</v>
      </c>
      <c r="F474" s="7">
        <f t="shared" si="65"/>
        <v>-8.8348082595870198E-3</v>
      </c>
      <c r="G474" s="6">
        <f t="shared" si="66"/>
        <v>9.3616380825958696E-3</v>
      </c>
      <c r="H474" s="6">
        <f t="shared" si="75"/>
        <v>9.6755558406718262E-2</v>
      </c>
      <c r="I474" s="6">
        <f t="shared" si="67"/>
        <v>-0.44783592560092517</v>
      </c>
      <c r="J474" s="5"/>
      <c r="K474" s="8">
        <f t="shared" si="72"/>
        <v>0.88348082595870203</v>
      </c>
      <c r="L474" s="8">
        <f t="shared" si="76"/>
        <v>8.8348082595870198E-3</v>
      </c>
      <c r="M474" s="8">
        <f t="shared" si="77"/>
        <v>-8.8348082595870198E-3</v>
      </c>
      <c r="N474" s="8">
        <v>7.5700000000000003E-2</v>
      </c>
      <c r="O474" s="8">
        <v>1.9099999999999999E-2</v>
      </c>
      <c r="P474" s="9">
        <f t="shared" si="68"/>
        <v>-8.8348082595870198E-3</v>
      </c>
      <c r="Q474" s="8">
        <f t="shared" si="69"/>
        <v>3.0399899410029499E-3</v>
      </c>
      <c r="R474" s="6">
        <f t="shared" si="78"/>
        <v>5.5136103788742181E-2</v>
      </c>
      <c r="S474" s="6">
        <f t="shared" si="70"/>
        <v>-0.49033093651745163</v>
      </c>
      <c r="U474" s="8">
        <f>100*D78</f>
        <v>0.88348082595870203</v>
      </c>
      <c r="V474" s="8">
        <f t="shared" si="79"/>
        <v>8.8348082595870198E-3</v>
      </c>
      <c r="W474" s="8">
        <f t="shared" si="80"/>
        <v>-8.8348082595870198E-3</v>
      </c>
      <c r="X474" s="8">
        <v>2.7826499999999998</v>
      </c>
      <c r="Y474" s="8">
        <v>0.32465500000000003</v>
      </c>
      <c r="Z474" s="9">
        <f t="shared" si="81"/>
        <v>-8.8348082595870198E-3</v>
      </c>
      <c r="AA474" s="8">
        <f t="shared" si="82"/>
        <v>0.2037375858391593</v>
      </c>
      <c r="AB474" s="6">
        <f t="shared" si="83"/>
        <v>0.4513730007866657</v>
      </c>
      <c r="AC474" s="6">
        <f t="shared" si="84"/>
        <v>-0.13944046157200254</v>
      </c>
    </row>
    <row r="475" spans="1:29" hidden="1" x14ac:dyDescent="0.2">
      <c r="A475" s="6">
        <f t="shared" si="71"/>
        <v>0.87681159420289856</v>
      </c>
      <c r="B475" s="6">
        <f t="shared" si="73"/>
        <v>8.768115942028986E-3</v>
      </c>
      <c r="C475" s="6">
        <f t="shared" si="74"/>
        <v>-8.768115942028986E-3</v>
      </c>
      <c r="D475" s="6">
        <v>0.17199999999999999</v>
      </c>
      <c r="E475" s="6">
        <v>5.7299999999999997E-2</v>
      </c>
      <c r="F475" s="7">
        <f t="shared" si="65"/>
        <v>-8.768115942028986E-3</v>
      </c>
      <c r="G475" s="6">
        <f t="shared" si="66"/>
        <v>9.3157537681159419E-3</v>
      </c>
      <c r="H475" s="6">
        <f t="shared" si="75"/>
        <v>9.6518152531614179E-2</v>
      </c>
      <c r="I475" s="6">
        <f t="shared" si="67"/>
        <v>-0.4471457922430645</v>
      </c>
      <c r="J475" s="5"/>
      <c r="K475" s="8">
        <f t="shared" si="72"/>
        <v>0.87681159420289856</v>
      </c>
      <c r="L475" s="8">
        <f t="shared" si="76"/>
        <v>8.768115942028986E-3</v>
      </c>
      <c r="M475" s="8">
        <f t="shared" si="77"/>
        <v>-8.768115942028986E-3</v>
      </c>
      <c r="N475" s="8">
        <v>7.5700000000000003E-2</v>
      </c>
      <c r="O475" s="8">
        <v>1.9099999999999999E-2</v>
      </c>
      <c r="P475" s="9">
        <f t="shared" si="68"/>
        <v>-8.768115942028986E-3</v>
      </c>
      <c r="Q475" s="8">
        <f t="shared" si="69"/>
        <v>3.0197955072463773E-3</v>
      </c>
      <c r="R475" s="6">
        <f t="shared" si="78"/>
        <v>5.4952666061314784E-2</v>
      </c>
      <c r="S475" s="6">
        <f t="shared" si="70"/>
        <v>-0.48911932669296415</v>
      </c>
      <c r="U475" s="8">
        <f>100*D79</f>
        <v>0.87681159420289856</v>
      </c>
      <c r="V475" s="8">
        <f t="shared" si="79"/>
        <v>8.768115942028986E-3</v>
      </c>
      <c r="W475" s="8">
        <f t="shared" si="80"/>
        <v>-8.768115942028986E-3</v>
      </c>
      <c r="X475" s="8">
        <v>2.7826499999999998</v>
      </c>
      <c r="Y475" s="8">
        <v>0.32465500000000003</v>
      </c>
      <c r="Z475" s="9">
        <f t="shared" si="81"/>
        <v>-8.768115942028986E-3</v>
      </c>
      <c r="AA475" s="8">
        <f t="shared" si="82"/>
        <v>0.20299526032934784</v>
      </c>
      <c r="AB475" s="6">
        <f t="shared" si="83"/>
        <v>0.45054995320091629</v>
      </c>
      <c r="AC475" s="6">
        <f t="shared" si="84"/>
        <v>-0.13929257240416804</v>
      </c>
    </row>
    <row r="476" spans="1:29" hidden="1" x14ac:dyDescent="0.2">
      <c r="A476" s="6">
        <f t="shared" si="71"/>
        <v>0.87037037037037035</v>
      </c>
      <c r="B476" s="6">
        <f t="shared" si="73"/>
        <v>8.7037037037037031E-3</v>
      </c>
      <c r="C476" s="6">
        <f t="shared" si="74"/>
        <v>-8.7037037037037031E-3</v>
      </c>
      <c r="D476" s="6">
        <v>0.17199999999999999</v>
      </c>
      <c r="E476" s="6">
        <v>5.7299999999999997E-2</v>
      </c>
      <c r="F476" s="7">
        <f t="shared" si="65"/>
        <v>-8.7037037037037031E-3</v>
      </c>
      <c r="G476" s="6">
        <f t="shared" si="66"/>
        <v>9.2714381481481464E-3</v>
      </c>
      <c r="H476" s="6">
        <f t="shared" si="75"/>
        <v>9.6288307432149556E-2</v>
      </c>
      <c r="I476" s="6">
        <f t="shared" si="67"/>
        <v>-0.44647763788415568</v>
      </c>
      <c r="J476" s="5"/>
      <c r="K476" s="8">
        <f t="shared" si="72"/>
        <v>0.87037037037037035</v>
      </c>
      <c r="L476" s="8">
        <f t="shared" si="76"/>
        <v>8.7037037037037031E-3</v>
      </c>
      <c r="M476" s="8">
        <f t="shared" si="77"/>
        <v>-8.7037037037037031E-3</v>
      </c>
      <c r="N476" s="8">
        <v>7.5700000000000003E-2</v>
      </c>
      <c r="O476" s="8">
        <v>1.9099999999999999E-2</v>
      </c>
      <c r="P476" s="9">
        <f t="shared" si="68"/>
        <v>-8.7037037037037031E-3</v>
      </c>
      <c r="Q476" s="8">
        <f t="shared" si="69"/>
        <v>3.0002914814814814E-3</v>
      </c>
      <c r="R476" s="6">
        <f t="shared" si="78"/>
        <v>5.4774916535595755E-2</v>
      </c>
      <c r="S476" s="6">
        <f t="shared" si="70"/>
        <v>-0.48794528755347255</v>
      </c>
      <c r="U476" s="8">
        <f>100*D80</f>
        <v>0.87037037037037035</v>
      </c>
      <c r="V476" s="8">
        <f t="shared" si="79"/>
        <v>8.7037037037037031E-3</v>
      </c>
      <c r="W476" s="8">
        <f t="shared" si="80"/>
        <v>-8.7037037037037031E-3</v>
      </c>
      <c r="X476" s="8">
        <v>2.7826499999999998</v>
      </c>
      <c r="Y476" s="8">
        <v>0.32465500000000003</v>
      </c>
      <c r="Z476" s="9">
        <f t="shared" si="81"/>
        <v>-8.7037037037037031E-3</v>
      </c>
      <c r="AA476" s="8">
        <f t="shared" si="82"/>
        <v>0.20227831346944447</v>
      </c>
      <c r="AB476" s="6">
        <f t="shared" si="83"/>
        <v>0.44975361418163662</v>
      </c>
      <c r="AC476" s="6">
        <f t="shared" si="84"/>
        <v>-0.13914948236063404</v>
      </c>
    </row>
    <row r="477" spans="1:29" hidden="1" x14ac:dyDescent="0.2">
      <c r="A477" s="6">
        <f t="shared" si="71"/>
        <v>0.86414565826330536</v>
      </c>
      <c r="B477" s="6">
        <f t="shared" si="73"/>
        <v>8.6414565826330534E-3</v>
      </c>
      <c r="C477" s="6">
        <f t="shared" si="74"/>
        <v>-8.6414565826330534E-3</v>
      </c>
      <c r="D477" s="6">
        <v>0.17199999999999999</v>
      </c>
      <c r="E477" s="6">
        <v>5.7299999999999997E-2</v>
      </c>
      <c r="F477" s="7">
        <f t="shared" si="65"/>
        <v>-8.6414565826330534E-3</v>
      </c>
      <c r="G477" s="6">
        <f t="shared" si="66"/>
        <v>9.2286121288515394E-3</v>
      </c>
      <c r="H477" s="6">
        <f t="shared" si="75"/>
        <v>9.6065665712842169E-2</v>
      </c>
      <c r="I477" s="6">
        <f t="shared" si="67"/>
        <v>-0.4458304235838435</v>
      </c>
      <c r="J477" s="5"/>
      <c r="K477" s="8">
        <f t="shared" si="72"/>
        <v>0.86414565826330536</v>
      </c>
      <c r="L477" s="8">
        <f t="shared" si="76"/>
        <v>8.6414565826330534E-3</v>
      </c>
      <c r="M477" s="8">
        <f t="shared" si="77"/>
        <v>-8.6414565826330534E-3</v>
      </c>
      <c r="N477" s="8">
        <v>7.5700000000000003E-2</v>
      </c>
      <c r="O477" s="8">
        <v>1.9099999999999999E-2</v>
      </c>
      <c r="P477" s="9">
        <f t="shared" si="68"/>
        <v>-8.6414565826330534E-3</v>
      </c>
      <c r="Q477" s="8">
        <f t="shared" si="69"/>
        <v>2.9814430532212888E-3</v>
      </c>
      <c r="R477" s="6">
        <f t="shared" si="78"/>
        <v>5.4602592000941572E-2</v>
      </c>
      <c r="S477" s="6">
        <f t="shared" si="70"/>
        <v>-0.48680708058746075</v>
      </c>
      <c r="U477" s="8">
        <f>100*B477</f>
        <v>0.86414565826330536</v>
      </c>
      <c r="V477" s="8">
        <f t="shared" si="79"/>
        <v>8.6414565826330534E-3</v>
      </c>
      <c r="W477" s="8">
        <f t="shared" si="80"/>
        <v>-8.6414565826330534E-3</v>
      </c>
      <c r="X477" s="8">
        <v>2.7826499999999998</v>
      </c>
      <c r="Y477" s="8">
        <v>0.32465500000000003</v>
      </c>
      <c r="Z477" s="9">
        <f t="shared" si="81"/>
        <v>-8.6414565826330534E-3</v>
      </c>
      <c r="AA477" s="8">
        <f t="shared" si="82"/>
        <v>0.20158546566365548</v>
      </c>
      <c r="AB477" s="6">
        <f t="shared" si="83"/>
        <v>0.44898270085121933</v>
      </c>
      <c r="AC477" s="6">
        <f t="shared" si="84"/>
        <v>-0.13901096092775223</v>
      </c>
    </row>
    <row r="478" spans="1:29" hidden="1" x14ac:dyDescent="0.2">
      <c r="A478" s="6">
        <f t="shared" si="71"/>
        <v>0.85812672176308546</v>
      </c>
      <c r="B478" s="6">
        <f t="shared" si="73"/>
        <v>8.5812672176308544E-3</v>
      </c>
      <c r="C478" s="6">
        <f t="shared" si="74"/>
        <v>-8.5812672176308544E-3</v>
      </c>
      <c r="D478" s="6">
        <v>0.17199999999999999</v>
      </c>
      <c r="E478" s="6">
        <v>5.7299999999999997E-2</v>
      </c>
      <c r="F478" s="7">
        <f t="shared" si="65"/>
        <v>-8.5812672176308544E-3</v>
      </c>
      <c r="G478" s="6">
        <f t="shared" si="66"/>
        <v>9.1872018457300267E-3</v>
      </c>
      <c r="H478" s="6">
        <f t="shared" si="75"/>
        <v>9.584989225726874E-2</v>
      </c>
      <c r="I478" s="6">
        <f t="shared" si="67"/>
        <v>-0.44520317516647895</v>
      </c>
      <c r="J478" s="5"/>
      <c r="K478" s="8">
        <f t="shared" si="72"/>
        <v>0.85812672176308546</v>
      </c>
      <c r="L478" s="8">
        <f t="shared" si="76"/>
        <v>8.5812672176308544E-3</v>
      </c>
      <c r="M478" s="8">
        <f t="shared" si="77"/>
        <v>-8.5812672176308544E-3</v>
      </c>
      <c r="N478" s="8">
        <v>7.5700000000000003E-2</v>
      </c>
      <c r="O478" s="8">
        <v>1.9099999999999999E-2</v>
      </c>
      <c r="P478" s="9">
        <f t="shared" si="68"/>
        <v>-8.5812672176308544E-3</v>
      </c>
      <c r="Q478" s="8">
        <f t="shared" si="69"/>
        <v>2.9632177134986228E-3</v>
      </c>
      <c r="R478" s="6">
        <f t="shared" si="78"/>
        <v>5.4435445377976129E-2</v>
      </c>
      <c r="S478" s="6">
        <f t="shared" si="70"/>
        <v>-0.48570307383075378</v>
      </c>
      <c r="U478" s="8">
        <f>100*D82</f>
        <v>0.85812672176308546</v>
      </c>
      <c r="V478" s="8">
        <f t="shared" si="79"/>
        <v>8.5812672176308544E-3</v>
      </c>
      <c r="W478" s="8">
        <f t="shared" si="80"/>
        <v>-8.5812672176308544E-3</v>
      </c>
      <c r="X478" s="8">
        <v>2.7826499999999998</v>
      </c>
      <c r="Y478" s="8">
        <v>0.32465500000000003</v>
      </c>
      <c r="Z478" s="9">
        <f t="shared" si="81"/>
        <v>-8.5812672176308544E-3</v>
      </c>
      <c r="AA478" s="8">
        <f t="shared" si="82"/>
        <v>0.20091552191756201</v>
      </c>
      <c r="AB478" s="6">
        <f t="shared" si="83"/>
        <v>0.44823601140198677</v>
      </c>
      <c r="AC478" s="6">
        <f t="shared" si="84"/>
        <v>-0.13887679215891091</v>
      </c>
    </row>
    <row r="479" spans="1:29" hidden="1" x14ac:dyDescent="0.2">
      <c r="A479" s="6">
        <f t="shared" si="71"/>
        <v>0.85230352303523027</v>
      </c>
      <c r="B479" s="6">
        <f t="shared" si="73"/>
        <v>8.5230352303523032E-3</v>
      </c>
      <c r="C479" s="6">
        <f t="shared" si="74"/>
        <v>-8.5230352303523032E-3</v>
      </c>
      <c r="D479" s="6">
        <v>0.17199999999999999</v>
      </c>
      <c r="E479" s="6">
        <v>5.7299999999999997E-2</v>
      </c>
      <c r="F479" s="7">
        <f t="shared" si="65"/>
        <v>-8.5230352303523032E-3</v>
      </c>
      <c r="G479" s="6">
        <f t="shared" si="66"/>
        <v>9.147138238482384E-3</v>
      </c>
      <c r="H479" s="6">
        <f t="shared" si="75"/>
        <v>9.5640672511658892E-2</v>
      </c>
      <c r="I479" s="6">
        <f t="shared" si="67"/>
        <v>-0.44459497823156657</v>
      </c>
      <c r="J479" s="5"/>
      <c r="K479" s="8">
        <f t="shared" si="72"/>
        <v>0.85230352303523027</v>
      </c>
      <c r="L479" s="8">
        <f t="shared" si="76"/>
        <v>8.5230352303523032E-3</v>
      </c>
      <c r="M479" s="8">
        <f t="shared" si="77"/>
        <v>-8.5230352303523032E-3</v>
      </c>
      <c r="N479" s="8">
        <v>7.5700000000000003E-2</v>
      </c>
      <c r="O479" s="8">
        <v>1.9099999999999999E-2</v>
      </c>
      <c r="P479" s="9">
        <f t="shared" si="68"/>
        <v>-8.5230352303523032E-3</v>
      </c>
      <c r="Q479" s="8">
        <f t="shared" si="69"/>
        <v>2.9455850677506776E-3</v>
      </c>
      <c r="R479" s="6">
        <f t="shared" si="78"/>
        <v>5.4273244492573668E-2</v>
      </c>
      <c r="S479" s="6">
        <f t="shared" si="70"/>
        <v>-0.48463173376865037</v>
      </c>
      <c r="U479" s="8">
        <f>100*D83</f>
        <v>0.85230352303523027</v>
      </c>
      <c r="V479" s="8">
        <f t="shared" si="79"/>
        <v>8.5230352303523032E-3</v>
      </c>
      <c r="W479" s="8">
        <f t="shared" si="80"/>
        <v>-8.5230352303523032E-3</v>
      </c>
      <c r="X479" s="8">
        <v>2.7826499999999998</v>
      </c>
      <c r="Y479" s="8">
        <v>0.32465500000000003</v>
      </c>
      <c r="Z479" s="9">
        <f t="shared" si="81"/>
        <v>-8.5230352303523032E-3</v>
      </c>
      <c r="AA479" s="8">
        <f t="shared" si="82"/>
        <v>0.20026736495995937</v>
      </c>
      <c r="AB479" s="6">
        <f t="shared" si="83"/>
        <v>0.4475124187773557</v>
      </c>
      <c r="AC479" s="6">
        <f t="shared" si="84"/>
        <v>-0.13874677353913639</v>
      </c>
    </row>
    <row r="480" spans="1:29" hidden="1" x14ac:dyDescent="0.2">
      <c r="A480" s="6">
        <f t="shared" si="71"/>
        <v>0.84666666666666679</v>
      </c>
      <c r="B480" s="6">
        <f t="shared" si="73"/>
        <v>8.4666666666666675E-3</v>
      </c>
      <c r="C480" s="6">
        <f t="shared" si="74"/>
        <v>-8.4666666666666675E-3</v>
      </c>
      <c r="D480" s="6">
        <v>0.17199999999999999</v>
      </c>
      <c r="E480" s="6">
        <v>5.7299999999999997E-2</v>
      </c>
      <c r="F480" s="7">
        <f t="shared" si="65"/>
        <v>-8.4666666666666675E-3</v>
      </c>
      <c r="G480" s="6">
        <f t="shared" si="66"/>
        <v>9.1083566666666661E-3</v>
      </c>
      <c r="H480" s="6">
        <f t="shared" si="75"/>
        <v>9.5437710925329017E-2</v>
      </c>
      <c r="I480" s="6">
        <f t="shared" si="67"/>
        <v>-0.44400497362014252</v>
      </c>
      <c r="J480" s="5"/>
      <c r="K480" s="8">
        <f t="shared" si="72"/>
        <v>0.84666666666666679</v>
      </c>
      <c r="L480" s="8">
        <f t="shared" si="76"/>
        <v>8.4666666666666675E-3</v>
      </c>
      <c r="M480" s="8">
        <f t="shared" si="77"/>
        <v>-8.4666666666666675E-3</v>
      </c>
      <c r="N480" s="8">
        <v>7.5700000000000003E-2</v>
      </c>
      <c r="O480" s="8">
        <v>1.9099999999999999E-2</v>
      </c>
      <c r="P480" s="9">
        <f t="shared" si="68"/>
        <v>-8.4666666666666675E-3</v>
      </c>
      <c r="Q480" s="8">
        <f t="shared" si="69"/>
        <v>2.9285166666666671E-3</v>
      </c>
      <c r="R480" s="6">
        <f t="shared" si="78"/>
        <v>5.411577096066051E-2</v>
      </c>
      <c r="S480" s="6">
        <f t="shared" si="70"/>
        <v>-0.48359161797001654</v>
      </c>
      <c r="U480" s="8">
        <f>100*D84</f>
        <v>0.84666666666666679</v>
      </c>
      <c r="V480" s="8">
        <f t="shared" si="79"/>
        <v>8.4666666666666675E-3</v>
      </c>
      <c r="W480" s="8">
        <f t="shared" si="80"/>
        <v>-8.4666666666666675E-3</v>
      </c>
      <c r="X480" s="8">
        <v>2.7826499999999998</v>
      </c>
      <c r="Y480" s="8">
        <v>0.32465500000000003</v>
      </c>
      <c r="Z480" s="9">
        <f t="shared" si="81"/>
        <v>-8.4666666666666675E-3</v>
      </c>
      <c r="AA480" s="8">
        <f t="shared" si="82"/>
        <v>0.19963994902500004</v>
      </c>
      <c r="AB480" s="6">
        <f t="shared" si="83"/>
        <v>0.44681086493616068</v>
      </c>
      <c r="AC480" s="6">
        <f t="shared" si="84"/>
        <v>-0.13862071495447878</v>
      </c>
    </row>
    <row r="481" spans="1:29" hidden="1" x14ac:dyDescent="0.2">
      <c r="A481" s="6">
        <f t="shared" si="71"/>
        <v>0.84120734908136474</v>
      </c>
      <c r="B481" s="6">
        <f t="shared" si="73"/>
        <v>8.4120734908136475E-3</v>
      </c>
      <c r="C481" s="6">
        <f t="shared" si="74"/>
        <v>-8.4120734908136475E-3</v>
      </c>
      <c r="D481" s="6">
        <v>0.17199999999999999</v>
      </c>
      <c r="E481" s="6">
        <v>5.7299999999999997E-2</v>
      </c>
      <c r="F481" s="7">
        <f t="shared" si="65"/>
        <v>-8.4120734908136475E-3</v>
      </c>
      <c r="G481" s="6">
        <f t="shared" si="66"/>
        <v>9.0707965616797885E-3</v>
      </c>
      <c r="H481" s="6">
        <f t="shared" si="75"/>
        <v>9.5240729531434129E-2</v>
      </c>
      <c r="I481" s="6">
        <f t="shared" si="67"/>
        <v>-0.44343235328905273</v>
      </c>
      <c r="J481" s="5"/>
      <c r="K481" s="8">
        <f t="shared" si="72"/>
        <v>0.84120734908136474</v>
      </c>
      <c r="L481" s="8">
        <f t="shared" si="76"/>
        <v>8.4120734908136475E-3</v>
      </c>
      <c r="M481" s="8">
        <f t="shared" si="77"/>
        <v>-8.4120734908136475E-3</v>
      </c>
      <c r="N481" s="8">
        <v>7.5700000000000003E-2</v>
      </c>
      <c r="O481" s="8">
        <v>1.9099999999999999E-2</v>
      </c>
      <c r="P481" s="9">
        <f t="shared" si="68"/>
        <v>-8.4120734908136475E-3</v>
      </c>
      <c r="Q481" s="8">
        <f t="shared" si="69"/>
        <v>2.9119858530183727E-3</v>
      </c>
      <c r="R481" s="6">
        <f t="shared" si="78"/>
        <v>5.3962819172263164E-2</v>
      </c>
      <c r="S481" s="6">
        <f t="shared" si="70"/>
        <v>-0.4825813683769033</v>
      </c>
      <c r="U481" s="8">
        <f>100*B481</f>
        <v>0.84120734908136474</v>
      </c>
      <c r="V481" s="8">
        <f t="shared" si="79"/>
        <v>8.4120734908136475E-3</v>
      </c>
      <c r="W481" s="8">
        <f t="shared" si="80"/>
        <v>-8.4120734908136475E-3</v>
      </c>
      <c r="X481" s="8">
        <v>2.7826499999999998</v>
      </c>
      <c r="Y481" s="8">
        <v>0.32465500000000003</v>
      </c>
      <c r="Z481" s="9">
        <f t="shared" si="81"/>
        <v>-8.4120734908136475E-3</v>
      </c>
      <c r="AA481" s="8">
        <f t="shared" si="82"/>
        <v>0.1990322942218504</v>
      </c>
      <c r="AB481" s="6">
        <f t="shared" si="83"/>
        <v>0.4461303556381816</v>
      </c>
      <c r="AC481" s="6">
        <f t="shared" si="84"/>
        <v>-0.13849843775505033</v>
      </c>
    </row>
    <row r="482" spans="1:29" hidden="1" x14ac:dyDescent="0.2">
      <c r="A482" s="6">
        <f t="shared" si="71"/>
        <v>0.83591731266149871</v>
      </c>
      <c r="B482" s="6">
        <f t="shared" si="73"/>
        <v>8.3591731266149868E-3</v>
      </c>
      <c r="C482" s="6">
        <f t="shared" si="74"/>
        <v>-8.3591731266149868E-3</v>
      </c>
      <c r="D482" s="6">
        <v>0.17199999999999999</v>
      </c>
      <c r="E482" s="6">
        <v>5.7299999999999997E-2</v>
      </c>
      <c r="F482" s="7">
        <f t="shared" si="65"/>
        <v>-8.3591731266149868E-3</v>
      </c>
      <c r="G482" s="6">
        <f t="shared" si="66"/>
        <v>9.0344011111111108E-3</v>
      </c>
      <c r="H482" s="6">
        <f t="shared" si="75"/>
        <v>9.5049466653480547E-2</v>
      </c>
      <c r="I482" s="6">
        <f t="shared" si="67"/>
        <v>-0.44287635655081553</v>
      </c>
      <c r="J482" s="5"/>
      <c r="K482" s="8">
        <f t="shared" si="72"/>
        <v>0.83591731266149871</v>
      </c>
      <c r="L482" s="8">
        <f t="shared" si="76"/>
        <v>8.3591731266149868E-3</v>
      </c>
      <c r="M482" s="8">
        <f t="shared" si="77"/>
        <v>-8.3591731266149868E-3</v>
      </c>
      <c r="N482" s="8">
        <v>7.5700000000000003E-2</v>
      </c>
      <c r="O482" s="8">
        <v>1.9099999999999999E-2</v>
      </c>
      <c r="P482" s="9">
        <f t="shared" si="68"/>
        <v>-8.3591731266149868E-3</v>
      </c>
      <c r="Q482" s="8">
        <f t="shared" si="69"/>
        <v>2.8959676227390181E-3</v>
      </c>
      <c r="R482" s="6">
        <f t="shared" si="78"/>
        <v>5.3814195364597042E-2</v>
      </c>
      <c r="S482" s="6">
        <f t="shared" si="70"/>
        <v>-0.48159970518227896</v>
      </c>
      <c r="U482" s="8">
        <f>100*D86</f>
        <v>0.83591731266149871</v>
      </c>
      <c r="V482" s="8">
        <f t="shared" si="79"/>
        <v>8.3591731266149868E-3</v>
      </c>
      <c r="W482" s="8">
        <f t="shared" si="80"/>
        <v>-8.3591731266149868E-3</v>
      </c>
      <c r="X482" s="8">
        <v>2.7826499999999998</v>
      </c>
      <c r="Y482" s="8">
        <v>0.32465500000000003</v>
      </c>
      <c r="Z482" s="9">
        <f t="shared" si="81"/>
        <v>-8.3591731266149868E-3</v>
      </c>
      <c r="AA482" s="8">
        <f t="shared" si="82"/>
        <v>0.19844348142810081</v>
      </c>
      <c r="AB482" s="6">
        <f t="shared" si="83"/>
        <v>0.4454699556963419</v>
      </c>
      <c r="AC482" s="6">
        <f t="shared" si="84"/>
        <v>-0.13837977390191758</v>
      </c>
    </row>
    <row r="483" spans="1:29" hidden="1" x14ac:dyDescent="0.2">
      <c r="A483" s="6">
        <f t="shared" si="71"/>
        <v>0.83078880407124678</v>
      </c>
      <c r="B483" s="6">
        <f t="shared" si="73"/>
        <v>8.3078880407124675E-3</v>
      </c>
      <c r="C483" s="6">
        <f t="shared" si="74"/>
        <v>-8.3078880407124675E-3</v>
      </c>
      <c r="D483" s="6">
        <v>0.17199999999999999</v>
      </c>
      <c r="E483" s="6">
        <v>5.7299999999999997E-2</v>
      </c>
      <c r="F483" s="7">
        <f t="shared" si="65"/>
        <v>-8.3078880407124675E-3</v>
      </c>
      <c r="G483" s="6">
        <f t="shared" si="66"/>
        <v>8.9991169720101769E-3</v>
      </c>
      <c r="H483" s="6">
        <f t="shared" si="75"/>
        <v>9.4863675724748173E-2</v>
      </c>
      <c r="I483" s="6">
        <f t="shared" si="67"/>
        <v>-0.44233626664170983</v>
      </c>
      <c r="J483" s="5"/>
      <c r="K483" s="8">
        <f t="shared" si="72"/>
        <v>0.83078880407124678</v>
      </c>
      <c r="L483" s="8">
        <f t="shared" si="76"/>
        <v>8.3078880407124675E-3</v>
      </c>
      <c r="M483" s="8">
        <f t="shared" si="77"/>
        <v>-8.3078880407124675E-3</v>
      </c>
      <c r="N483" s="8">
        <v>7.5700000000000003E-2</v>
      </c>
      <c r="O483" s="8">
        <v>1.9099999999999999E-2</v>
      </c>
      <c r="P483" s="9">
        <f t="shared" si="68"/>
        <v>-8.3078880407124675E-3</v>
      </c>
      <c r="Q483" s="8">
        <f t="shared" si="69"/>
        <v>2.8804384987277352E-3</v>
      </c>
      <c r="R483" s="6">
        <f t="shared" si="78"/>
        <v>5.3669716775177186E-2</v>
      </c>
      <c r="S483" s="6">
        <f t="shared" si="70"/>
        <v>-0.48064542123630899</v>
      </c>
      <c r="U483" s="8">
        <f>100*D87</f>
        <v>0.83078880407124678</v>
      </c>
      <c r="V483" s="8">
        <f t="shared" si="79"/>
        <v>8.3078880407124675E-3</v>
      </c>
      <c r="W483" s="8">
        <f t="shared" si="80"/>
        <v>-8.3078880407124675E-3</v>
      </c>
      <c r="X483" s="8">
        <v>2.7826499999999998</v>
      </c>
      <c r="Y483" s="8">
        <v>0.32465500000000003</v>
      </c>
      <c r="Z483" s="9">
        <f t="shared" si="81"/>
        <v>-8.3078880407124675E-3</v>
      </c>
      <c r="AA483" s="8">
        <f t="shared" si="82"/>
        <v>0.19787264765095419</v>
      </c>
      <c r="AB483" s="6">
        <f t="shared" si="83"/>
        <v>0.44482878464748005</v>
      </c>
      <c r="AC483" s="6">
        <f t="shared" si="84"/>
        <v>-0.13826456518920455</v>
      </c>
    </row>
    <row r="484" spans="1:29" hidden="1" x14ac:dyDescent="0.2">
      <c r="A484" s="6">
        <f t="shared" si="71"/>
        <v>0.82581453634085222</v>
      </c>
      <c r="B484" s="6">
        <f t="shared" si="73"/>
        <v>8.2581453634085217E-3</v>
      </c>
      <c r="C484" s="6">
        <f t="shared" si="74"/>
        <v>-8.2581453634085217E-3</v>
      </c>
      <c r="D484" s="6">
        <v>0.17199999999999999</v>
      </c>
      <c r="E484" s="6">
        <v>5.7299999999999997E-2</v>
      </c>
      <c r="F484" s="7">
        <f t="shared" si="65"/>
        <v>-8.2581453634085217E-3</v>
      </c>
      <c r="G484" s="6">
        <f t="shared" si="66"/>
        <v>8.9648940100250617E-3</v>
      </c>
      <c r="H484" s="6">
        <f t="shared" si="75"/>
        <v>9.4683124209254219E-2</v>
      </c>
      <c r="I484" s="6">
        <f t="shared" si="67"/>
        <v>-0.44181140758504139</v>
      </c>
      <c r="J484" s="5"/>
      <c r="K484" s="8">
        <f t="shared" si="72"/>
        <v>0.82581453634085222</v>
      </c>
      <c r="L484" s="8">
        <f t="shared" si="76"/>
        <v>8.2581453634085217E-3</v>
      </c>
      <c r="M484" s="8">
        <f t="shared" si="77"/>
        <v>-8.2581453634085217E-3</v>
      </c>
      <c r="N484" s="8">
        <v>7.5700000000000003E-2</v>
      </c>
      <c r="O484" s="8">
        <v>1.9099999999999999E-2</v>
      </c>
      <c r="P484" s="9">
        <f t="shared" si="68"/>
        <v>-8.2581453634085217E-3</v>
      </c>
      <c r="Q484" s="8">
        <f t="shared" si="69"/>
        <v>2.8653764160401006E-3</v>
      </c>
      <c r="R484" s="6">
        <f t="shared" si="78"/>
        <v>5.3529210866965903E-2</v>
      </c>
      <c r="S484" s="6">
        <f t="shared" si="70"/>
        <v>-0.47971737692844052</v>
      </c>
      <c r="U484" s="8">
        <f>100*D88</f>
        <v>0.82581453634085222</v>
      </c>
      <c r="V484" s="8">
        <f t="shared" si="79"/>
        <v>8.2581453634085217E-3</v>
      </c>
      <c r="W484" s="8">
        <f t="shared" si="80"/>
        <v>-8.2581453634085217E-3</v>
      </c>
      <c r="X484" s="8">
        <v>2.7826499999999998</v>
      </c>
      <c r="Y484" s="8">
        <v>0.32465500000000003</v>
      </c>
      <c r="Z484" s="9">
        <f t="shared" si="81"/>
        <v>-8.2581453634085217E-3</v>
      </c>
      <c r="AA484" s="8">
        <f t="shared" si="82"/>
        <v>0.1973189818069549</v>
      </c>
      <c r="AB484" s="6">
        <f t="shared" si="83"/>
        <v>0.44420601279919086</v>
      </c>
      <c r="AC484" s="6">
        <f t="shared" si="84"/>
        <v>-0.13815266253377012</v>
      </c>
    </row>
    <row r="485" spans="1:29" hidden="1" x14ac:dyDescent="0.2">
      <c r="A485" s="6">
        <f t="shared" si="71"/>
        <v>0.82098765432098764</v>
      </c>
      <c r="B485" s="6">
        <f t="shared" si="73"/>
        <v>8.209876543209876E-3</v>
      </c>
      <c r="C485" s="6">
        <f t="shared" si="74"/>
        <v>-8.209876543209876E-3</v>
      </c>
      <c r="D485" s="6">
        <v>0.17199999999999999</v>
      </c>
      <c r="E485" s="6">
        <v>5.7299999999999997E-2</v>
      </c>
      <c r="F485" s="7">
        <f t="shared" si="65"/>
        <v>-8.209876543209876E-3</v>
      </c>
      <c r="G485" s="6">
        <f t="shared" si="66"/>
        <v>8.9316850617283949E-3</v>
      </c>
      <c r="H485" s="6">
        <f t="shared" si="75"/>
        <v>9.4507592614183095E-2</v>
      </c>
      <c r="I485" s="6">
        <f t="shared" si="67"/>
        <v>-0.44130114132029968</v>
      </c>
      <c r="J485" s="5"/>
      <c r="K485" s="8">
        <f t="shared" si="72"/>
        <v>0.82098765432098764</v>
      </c>
      <c r="L485" s="8">
        <f t="shared" si="76"/>
        <v>8.209876543209876E-3</v>
      </c>
      <c r="M485" s="8">
        <f t="shared" si="77"/>
        <v>-8.209876543209876E-3</v>
      </c>
      <c r="N485" s="8">
        <v>7.5700000000000003E-2</v>
      </c>
      <c r="O485" s="8">
        <v>1.9099999999999999E-2</v>
      </c>
      <c r="P485" s="9">
        <f t="shared" si="68"/>
        <v>-8.209876543209876E-3</v>
      </c>
      <c r="Q485" s="8">
        <f t="shared" si="69"/>
        <v>2.8507606172839509E-3</v>
      </c>
      <c r="R485" s="6">
        <f t="shared" si="78"/>
        <v>5.339251461847392E-2</v>
      </c>
      <c r="S485" s="6">
        <f t="shared" si="70"/>
        <v>-0.47881449549850669</v>
      </c>
      <c r="U485" s="8">
        <f>100*B485</f>
        <v>0.82098765432098764</v>
      </c>
      <c r="V485" s="8">
        <f t="shared" si="79"/>
        <v>8.209876543209876E-3</v>
      </c>
      <c r="W485" s="8">
        <f t="shared" si="80"/>
        <v>-8.209876543209876E-3</v>
      </c>
      <c r="X485" s="8">
        <v>2.7826499999999998</v>
      </c>
      <c r="Y485" s="8">
        <v>0.32465500000000003</v>
      </c>
      <c r="Z485" s="9">
        <f t="shared" si="81"/>
        <v>-8.209876543209876E-3</v>
      </c>
      <c r="AA485" s="8">
        <f t="shared" si="82"/>
        <v>0.19678172087685186</v>
      </c>
      <c r="AB485" s="6">
        <f t="shared" si="83"/>
        <v>0.4436008576150996</v>
      </c>
      <c r="AC485" s="6">
        <f t="shared" si="84"/>
        <v>-0.13804392532569668</v>
      </c>
    </row>
    <row r="486" spans="1:29" hidden="1" x14ac:dyDescent="0.2">
      <c r="A486" s="6">
        <f t="shared" si="71"/>
        <v>0.81630170316301709</v>
      </c>
      <c r="B486" s="6">
        <f t="shared" si="73"/>
        <v>8.1630170316301705E-3</v>
      </c>
      <c r="C486" s="6">
        <f t="shared" si="74"/>
        <v>-8.1630170316301705E-3</v>
      </c>
      <c r="D486" s="6">
        <v>0.17199999999999999</v>
      </c>
      <c r="E486" s="6">
        <v>5.7299999999999997E-2</v>
      </c>
      <c r="F486" s="7">
        <f t="shared" si="65"/>
        <v>-8.1630170316301705E-3</v>
      </c>
      <c r="G486" s="6">
        <f t="shared" si="66"/>
        <v>8.8994457177615574E-3</v>
      </c>
      <c r="H486" s="6">
        <f t="shared" si="75"/>
        <v>9.4336873584837208E-2</v>
      </c>
      <c r="I486" s="6">
        <f t="shared" si="67"/>
        <v>-0.44080486507220124</v>
      </c>
      <c r="J486" s="5"/>
      <c r="K486" s="8">
        <f t="shared" si="72"/>
        <v>0.81630170316301709</v>
      </c>
      <c r="L486" s="8">
        <f t="shared" si="76"/>
        <v>8.1630170316301705E-3</v>
      </c>
      <c r="M486" s="8">
        <f t="shared" si="77"/>
        <v>-8.1630170316301705E-3</v>
      </c>
      <c r="N486" s="8">
        <v>7.5700000000000003E-2</v>
      </c>
      <c r="O486" s="8">
        <v>1.9099999999999999E-2</v>
      </c>
      <c r="P486" s="9">
        <f t="shared" si="68"/>
        <v>-8.1630170316301705E-3</v>
      </c>
      <c r="Q486" s="8">
        <f t="shared" si="69"/>
        <v>2.8365715571776161E-3</v>
      </c>
      <c r="R486" s="6">
        <f t="shared" si="78"/>
        <v>5.3259473872519773E-2</v>
      </c>
      <c r="S486" s="6">
        <f t="shared" si="70"/>
        <v>-0.47793575873526928</v>
      </c>
      <c r="U486" s="8">
        <f>100*D90</f>
        <v>0.81630170316301709</v>
      </c>
      <c r="V486" s="8">
        <f t="shared" si="79"/>
        <v>8.1630170316301705E-3</v>
      </c>
      <c r="W486" s="8">
        <f t="shared" si="80"/>
        <v>-8.1630170316301705E-3</v>
      </c>
      <c r="X486" s="8">
        <v>2.7826499999999998</v>
      </c>
      <c r="Y486" s="8">
        <v>0.32465500000000003</v>
      </c>
      <c r="Z486" s="9">
        <f t="shared" si="81"/>
        <v>-8.1630170316301705E-3</v>
      </c>
      <c r="AA486" s="8">
        <f t="shared" si="82"/>
        <v>0.1962601463972628</v>
      </c>
      <c r="AB486" s="6">
        <f t="shared" si="83"/>
        <v>0.44301258040518759</v>
      </c>
      <c r="AC486" s="6">
        <f t="shared" si="84"/>
        <v>-0.13793822083359164</v>
      </c>
    </row>
    <row r="487" spans="1:29" hidden="1" x14ac:dyDescent="0.2">
      <c r="A487" s="6">
        <f t="shared" si="71"/>
        <v>0.81175059952038364</v>
      </c>
      <c r="B487" s="6">
        <f t="shared" si="73"/>
        <v>8.1175059952038366E-3</v>
      </c>
      <c r="C487" s="6">
        <f t="shared" si="74"/>
        <v>-8.1175059952038366E-3</v>
      </c>
      <c r="D487" s="6">
        <v>0.17199999999999999</v>
      </c>
      <c r="E487" s="6">
        <v>5.7299999999999997E-2</v>
      </c>
      <c r="F487" s="7">
        <f t="shared" si="65"/>
        <v>-8.1175059952038366E-3</v>
      </c>
      <c r="G487" s="6">
        <f t="shared" si="66"/>
        <v>8.8681341247002395E-3</v>
      </c>
      <c r="H487" s="6">
        <f t="shared" si="75"/>
        <v>9.4170771074151449E-2</v>
      </c>
      <c r="I487" s="6">
        <f t="shared" si="67"/>
        <v>-0.44032200893648676</v>
      </c>
      <c r="J487" s="5"/>
      <c r="K487" s="8">
        <f t="shared" si="72"/>
        <v>0.81175059952038364</v>
      </c>
      <c r="L487" s="8">
        <f t="shared" si="76"/>
        <v>8.1175059952038366E-3</v>
      </c>
      <c r="M487" s="8">
        <f t="shared" si="77"/>
        <v>-8.1175059952038366E-3</v>
      </c>
      <c r="N487" s="8">
        <v>7.5700000000000003E-2</v>
      </c>
      <c r="O487" s="8">
        <v>1.9099999999999999E-2</v>
      </c>
      <c r="P487" s="9">
        <f t="shared" si="68"/>
        <v>-8.1175059952038366E-3</v>
      </c>
      <c r="Q487" s="8">
        <f t="shared" si="69"/>
        <v>2.822790815347722E-3</v>
      </c>
      <c r="R487" s="6">
        <f t="shared" si="78"/>
        <v>5.3129942738042946E-2</v>
      </c>
      <c r="S487" s="6">
        <f t="shared" si="70"/>
        <v>-0.47708020302538273</v>
      </c>
      <c r="U487" s="8">
        <f>100*D91</f>
        <v>0.81175059952038364</v>
      </c>
      <c r="V487" s="8">
        <f t="shared" si="79"/>
        <v>8.1175059952038366E-3</v>
      </c>
      <c r="W487" s="8">
        <f t="shared" si="80"/>
        <v>-8.1175059952038366E-3</v>
      </c>
      <c r="X487" s="8">
        <v>2.7826499999999998</v>
      </c>
      <c r="Y487" s="8">
        <v>0.32465500000000003</v>
      </c>
      <c r="Z487" s="9">
        <f t="shared" si="81"/>
        <v>-8.1175059952038366E-3</v>
      </c>
      <c r="AA487" s="8">
        <f t="shared" si="82"/>
        <v>0.19575358125521586</v>
      </c>
      <c r="AB487" s="6">
        <f t="shared" si="83"/>
        <v>0.44244048329149976</v>
      </c>
      <c r="AC487" s="6">
        <f t="shared" si="84"/>
        <v>-0.13783542365937143</v>
      </c>
    </row>
    <row r="488" spans="1:29" hidden="1" x14ac:dyDescent="0.2">
      <c r="A488" s="6">
        <f t="shared" si="71"/>
        <v>0.80732860520094563</v>
      </c>
      <c r="B488" s="6">
        <f t="shared" si="73"/>
        <v>8.0732860520094565E-3</v>
      </c>
      <c r="C488" s="6">
        <f t="shared" si="74"/>
        <v>-8.0732860520094565E-3</v>
      </c>
      <c r="D488" s="6">
        <v>0.17199999999999999</v>
      </c>
      <c r="E488" s="6">
        <v>5.7299999999999997E-2</v>
      </c>
      <c r="F488" s="7">
        <f t="shared" si="65"/>
        <v>-8.0732860520094565E-3</v>
      </c>
      <c r="G488" s="6">
        <f t="shared" si="66"/>
        <v>8.8377108037825045E-3</v>
      </c>
      <c r="H488" s="6">
        <f t="shared" si="75"/>
        <v>9.4009099579681676E-2</v>
      </c>
      <c r="I488" s="6">
        <f t="shared" si="67"/>
        <v>-0.43985203366186537</v>
      </c>
      <c r="J488" s="5"/>
      <c r="K488" s="8">
        <f t="shared" si="72"/>
        <v>0.80732860520094563</v>
      </c>
      <c r="L488" s="8">
        <f t="shared" si="76"/>
        <v>8.0732860520094565E-3</v>
      </c>
      <c r="M488" s="8">
        <f t="shared" si="77"/>
        <v>-8.0732860520094565E-3</v>
      </c>
      <c r="N488" s="8">
        <v>7.5700000000000003E-2</v>
      </c>
      <c r="O488" s="8">
        <v>1.9099999999999999E-2</v>
      </c>
      <c r="P488" s="9">
        <f t="shared" si="68"/>
        <v>-8.0732860520094565E-3</v>
      </c>
      <c r="Q488" s="8">
        <f t="shared" si="69"/>
        <v>2.8094010165484636E-3</v>
      </c>
      <c r="R488" s="6">
        <f t="shared" si="78"/>
        <v>5.3003783039972378E-2</v>
      </c>
      <c r="S488" s="6">
        <f t="shared" si="70"/>
        <v>-0.47624691571976469</v>
      </c>
      <c r="U488" s="8">
        <f>100*D92</f>
        <v>0.80732860520094563</v>
      </c>
      <c r="V488" s="8">
        <f t="shared" si="79"/>
        <v>8.0732860520094565E-3</v>
      </c>
      <c r="W488" s="8">
        <f t="shared" si="80"/>
        <v>-8.0732860520094565E-3</v>
      </c>
      <c r="X488" s="8">
        <v>2.7826499999999998</v>
      </c>
      <c r="Y488" s="8">
        <v>0.32465500000000003</v>
      </c>
      <c r="Z488" s="9">
        <f t="shared" si="81"/>
        <v>-8.0732860520094565E-3</v>
      </c>
      <c r="AA488" s="8">
        <f t="shared" si="82"/>
        <v>0.19526138675549648</v>
      </c>
      <c r="AB488" s="6">
        <f t="shared" si="83"/>
        <v>0.4418839064228256</v>
      </c>
      <c r="AC488" s="6">
        <f t="shared" si="84"/>
        <v>-0.13773541523778154</v>
      </c>
    </row>
    <row r="489" spans="1:29" hidden="1" x14ac:dyDescent="0.2">
      <c r="A489" s="6">
        <f t="shared" si="71"/>
        <v>0.80303030303030298</v>
      </c>
      <c r="B489" s="6">
        <f t="shared" si="73"/>
        <v>8.03030303030303E-3</v>
      </c>
      <c r="C489" s="6">
        <f t="shared" si="74"/>
        <v>-8.03030303030303E-3</v>
      </c>
      <c r="D489" s="6">
        <v>0.17199999999999999</v>
      </c>
      <c r="E489" s="6">
        <v>5.7299999999999997E-2</v>
      </c>
      <c r="F489" s="7">
        <f t="shared" si="65"/>
        <v>-8.03030303030303E-3</v>
      </c>
      <c r="G489" s="6">
        <f t="shared" si="66"/>
        <v>8.8081384848484844E-3</v>
      </c>
      <c r="H489" s="6">
        <f t="shared" si="75"/>
        <v>9.3851683441739525E-2</v>
      </c>
      <c r="I489" s="6">
        <f t="shared" si="67"/>
        <v>-0.43939442860970795</v>
      </c>
      <c r="J489" s="5"/>
      <c r="K489" s="8">
        <f t="shared" si="72"/>
        <v>0.80303030303030298</v>
      </c>
      <c r="L489" s="8">
        <f t="shared" si="76"/>
        <v>8.03030303030303E-3</v>
      </c>
      <c r="M489" s="8">
        <f t="shared" si="77"/>
        <v>-8.03030303030303E-3</v>
      </c>
      <c r="N489" s="8">
        <v>7.5700000000000003E-2</v>
      </c>
      <c r="O489" s="8">
        <v>1.9099999999999999E-2</v>
      </c>
      <c r="P489" s="9">
        <f t="shared" si="68"/>
        <v>-8.03030303030303E-3</v>
      </c>
      <c r="Q489" s="8">
        <f t="shared" si="69"/>
        <v>2.7963857575757575E-3</v>
      </c>
      <c r="R489" s="6">
        <f t="shared" si="78"/>
        <v>5.2880863812685183E-2</v>
      </c>
      <c r="S489" s="6">
        <f t="shared" si="70"/>
        <v>-0.47543503178788094</v>
      </c>
      <c r="U489" s="8">
        <f>100*B489</f>
        <v>0.80303030303030298</v>
      </c>
      <c r="V489" s="8">
        <f t="shared" si="79"/>
        <v>8.03030303030303E-3</v>
      </c>
      <c r="W489" s="8">
        <f t="shared" si="80"/>
        <v>-8.03030303030303E-3</v>
      </c>
      <c r="X489" s="8">
        <v>2.7826499999999998</v>
      </c>
      <c r="Y489" s="8">
        <v>0.32465500000000003</v>
      </c>
      <c r="Z489" s="9">
        <f t="shared" si="81"/>
        <v>-8.03030303030303E-3</v>
      </c>
      <c r="AA489" s="8">
        <f t="shared" si="82"/>
        <v>0.19478295993409092</v>
      </c>
      <c r="AB489" s="6">
        <f t="shared" si="83"/>
        <v>0.44134222541480317</v>
      </c>
      <c r="AC489" s="6">
        <f t="shared" si="84"/>
        <v>-0.13763808337642233</v>
      </c>
    </row>
    <row r="490" spans="1:29" hidden="1" x14ac:dyDescent="0.2">
      <c r="A490" s="6">
        <f t="shared" si="71"/>
        <v>0.79885057471264376</v>
      </c>
      <c r="B490" s="6">
        <f t="shared" si="73"/>
        <v>7.988505747126437E-3</v>
      </c>
      <c r="C490" s="6">
        <f t="shared" si="74"/>
        <v>-7.988505747126437E-3</v>
      </c>
      <c r="D490" s="6">
        <v>0.17199999999999999</v>
      </c>
      <c r="E490" s="6">
        <v>5.7299999999999997E-2</v>
      </c>
      <c r="F490" s="7">
        <f t="shared" si="65"/>
        <v>-7.988505747126437E-3</v>
      </c>
      <c r="G490" s="6">
        <f t="shared" si="66"/>
        <v>8.7793819540229884E-3</v>
      </c>
      <c r="H490" s="6">
        <f t="shared" si="75"/>
        <v>9.3698356197016539E-2</v>
      </c>
      <c r="I490" s="6">
        <f t="shared" si="67"/>
        <v>-0.43894870987504814</v>
      </c>
      <c r="J490" s="5"/>
      <c r="K490" s="8">
        <f t="shared" si="72"/>
        <v>0.79885057471264376</v>
      </c>
      <c r="L490" s="8">
        <f t="shared" si="76"/>
        <v>7.988505747126437E-3</v>
      </c>
      <c r="M490" s="8">
        <f t="shared" si="77"/>
        <v>-7.988505747126437E-3</v>
      </c>
      <c r="N490" s="8">
        <v>7.5700000000000003E-2</v>
      </c>
      <c r="O490" s="8">
        <v>1.9099999999999999E-2</v>
      </c>
      <c r="P490" s="9">
        <f t="shared" si="68"/>
        <v>-7.988505747126437E-3</v>
      </c>
      <c r="Q490" s="8">
        <f t="shared" si="69"/>
        <v>2.7837295402298855E-3</v>
      </c>
      <c r="R490" s="6">
        <f t="shared" si="78"/>
        <v>5.2761060833060258E-2</v>
      </c>
      <c r="S490" s="6">
        <f t="shared" si="70"/>
        <v>-0.4746437307335552</v>
      </c>
      <c r="U490" s="8">
        <f>100*D94</f>
        <v>0.79885057471264376</v>
      </c>
      <c r="V490" s="8">
        <f t="shared" si="79"/>
        <v>7.988505747126437E-3</v>
      </c>
      <c r="W490" s="8">
        <f t="shared" si="80"/>
        <v>-7.988505747126437E-3</v>
      </c>
      <c r="X490" s="8">
        <v>2.7826499999999998</v>
      </c>
      <c r="Y490" s="8">
        <v>0.32465500000000003</v>
      </c>
      <c r="Z490" s="9">
        <f t="shared" si="81"/>
        <v>-7.988505747126437E-3</v>
      </c>
      <c r="AA490" s="8">
        <f t="shared" si="82"/>
        <v>0.19431773109396555</v>
      </c>
      <c r="AB490" s="6">
        <f t="shared" si="83"/>
        <v>0.4408148489944112</v>
      </c>
      <c r="AC490" s="6">
        <f t="shared" si="84"/>
        <v>-0.13754332183249982</v>
      </c>
    </row>
    <row r="491" spans="1:29" hidden="1" x14ac:dyDescent="0.2">
      <c r="A491" s="6">
        <f t="shared" si="71"/>
        <v>0.79478458049886613</v>
      </c>
      <c r="B491" s="6">
        <f t="shared" si="73"/>
        <v>7.9478458049886611E-3</v>
      </c>
      <c r="C491" s="6">
        <f t="shared" si="74"/>
        <v>-7.9478458049886611E-3</v>
      </c>
      <c r="D491" s="6">
        <v>0.17199999999999999</v>
      </c>
      <c r="E491" s="6">
        <v>5.7299999999999997E-2</v>
      </c>
      <c r="F491" s="7">
        <f t="shared" ref="F491:F520" si="85">C491</f>
        <v>-7.9478458049886611E-3</v>
      </c>
      <c r="G491" s="6">
        <f t="shared" ref="G491:G520" si="86">E491*E491-4*D491*F491</f>
        <v>8.7514079138321967E-3</v>
      </c>
      <c r="H491" s="6">
        <f t="shared" si="75"/>
        <v>9.3548959982632601E-2</v>
      </c>
      <c r="I491" s="6">
        <f t="shared" ref="I491:I520" si="87">(-H491-E491)/2/D491</f>
        <v>-0.43851441855416456</v>
      </c>
      <c r="J491" s="5"/>
      <c r="K491" s="8">
        <f t="shared" si="72"/>
        <v>0.79478458049886613</v>
      </c>
      <c r="L491" s="8">
        <f t="shared" si="76"/>
        <v>7.9478458049886611E-3</v>
      </c>
      <c r="M491" s="8">
        <f t="shared" si="77"/>
        <v>-7.9478458049886611E-3</v>
      </c>
      <c r="N491" s="8">
        <v>7.5700000000000003E-2</v>
      </c>
      <c r="O491" s="8">
        <v>1.9099999999999999E-2</v>
      </c>
      <c r="P491" s="9">
        <f t="shared" ref="P491:P520" si="88">M491</f>
        <v>-7.9478458049886611E-3</v>
      </c>
      <c r="Q491" s="8">
        <f t="shared" ref="Q491:Q520" si="89">O491*O491-4*N491*P491</f>
        <v>2.7714177097505669E-3</v>
      </c>
      <c r="R491" s="6">
        <f t="shared" si="78"/>
        <v>5.2644256189546136E-2</v>
      </c>
      <c r="S491" s="6">
        <f t="shared" ref="S491:S520" si="90">(-R491-O491)/2/N491</f>
        <v>-0.47387223374865345</v>
      </c>
      <c r="U491" s="8">
        <f>100*D95</f>
        <v>0.79478458049886613</v>
      </c>
      <c r="V491" s="8">
        <f t="shared" si="79"/>
        <v>7.9478458049886611E-3</v>
      </c>
      <c r="W491" s="8">
        <f t="shared" si="80"/>
        <v>-7.9478458049886611E-3</v>
      </c>
      <c r="X491" s="8">
        <v>2.7826499999999998</v>
      </c>
      <c r="Y491" s="8">
        <v>0.32465500000000003</v>
      </c>
      <c r="Z491" s="9">
        <f t="shared" si="81"/>
        <v>-7.9478458049886611E-3</v>
      </c>
      <c r="AA491" s="8">
        <f t="shared" si="82"/>
        <v>0.19386516154200681</v>
      </c>
      <c r="AB491" s="6">
        <f t="shared" si="83"/>
        <v>0.44030121683003193</v>
      </c>
      <c r="AC491" s="6">
        <f t="shared" si="84"/>
        <v>-0.13745102992292094</v>
      </c>
    </row>
    <row r="492" spans="1:29" hidden="1" x14ac:dyDescent="0.2">
      <c r="A492" s="6">
        <f t="shared" si="71"/>
        <v>0.79082774049217008</v>
      </c>
      <c r="B492" s="6">
        <f t="shared" si="73"/>
        <v>7.9082774049217004E-3</v>
      </c>
      <c r="C492" s="6">
        <f t="shared" si="74"/>
        <v>-7.9082774049217004E-3</v>
      </c>
      <c r="D492" s="6">
        <v>0.17199999999999999</v>
      </c>
      <c r="E492" s="6">
        <v>5.7299999999999997E-2</v>
      </c>
      <c r="F492" s="7">
        <f t="shared" si="85"/>
        <v>-7.9082774049217004E-3</v>
      </c>
      <c r="G492" s="6">
        <f t="shared" si="86"/>
        <v>8.7241848545861287E-3</v>
      </c>
      <c r="H492" s="6">
        <f t="shared" si="75"/>
        <v>9.3403344986066367E-2</v>
      </c>
      <c r="I492" s="6">
        <f t="shared" si="87"/>
        <v>-0.43809111914554177</v>
      </c>
      <c r="J492" s="5"/>
      <c r="K492" s="8">
        <f t="shared" si="72"/>
        <v>0.79082774049217008</v>
      </c>
      <c r="L492" s="8">
        <f t="shared" si="76"/>
        <v>7.9082774049217004E-3</v>
      </c>
      <c r="M492" s="8">
        <f t="shared" si="77"/>
        <v>-7.9082774049217004E-3</v>
      </c>
      <c r="N492" s="8">
        <v>7.5700000000000003E-2</v>
      </c>
      <c r="O492" s="8">
        <v>1.9099999999999999E-2</v>
      </c>
      <c r="P492" s="9">
        <f t="shared" si="88"/>
        <v>-7.9082774049217004E-3</v>
      </c>
      <c r="Q492" s="8">
        <f t="shared" si="89"/>
        <v>2.7594363982102912E-3</v>
      </c>
      <c r="R492" s="6">
        <f t="shared" si="78"/>
        <v>5.2530337884029367E-2</v>
      </c>
      <c r="S492" s="6">
        <f t="shared" si="90"/>
        <v>-0.47311980108341717</v>
      </c>
      <c r="U492" s="8">
        <f>100*D96</f>
        <v>0.79082774049217008</v>
      </c>
      <c r="V492" s="8">
        <f t="shared" si="79"/>
        <v>7.9082774049217004E-3</v>
      </c>
      <c r="W492" s="8">
        <f t="shared" si="80"/>
        <v>-7.9082774049217004E-3</v>
      </c>
      <c r="X492" s="8">
        <v>2.7826499999999998</v>
      </c>
      <c r="Y492" s="8">
        <v>0.32465500000000003</v>
      </c>
      <c r="Z492" s="9">
        <f t="shared" si="81"/>
        <v>-7.9082774049217004E-3</v>
      </c>
      <c r="AA492" s="8">
        <f t="shared" si="82"/>
        <v>0.1934247415082215</v>
      </c>
      <c r="AB492" s="6">
        <f t="shared" si="83"/>
        <v>0.4398007975302245</v>
      </c>
      <c r="AC492" s="6">
        <f t="shared" si="84"/>
        <v>-0.13736111216470354</v>
      </c>
    </row>
    <row r="493" spans="1:29" hidden="1" x14ac:dyDescent="0.2">
      <c r="A493" s="6">
        <f t="shared" si="71"/>
        <v>0.78697571743929351</v>
      </c>
      <c r="B493" s="6">
        <f t="shared" si="73"/>
        <v>7.8697571743929357E-3</v>
      </c>
      <c r="C493" s="6">
        <f t="shared" si="74"/>
        <v>-7.8697571743929357E-3</v>
      </c>
      <c r="D493" s="6">
        <v>0.17199999999999999</v>
      </c>
      <c r="E493" s="6">
        <v>5.7299999999999997E-2</v>
      </c>
      <c r="F493" s="7">
        <f t="shared" si="85"/>
        <v>-7.8697571743929357E-3</v>
      </c>
      <c r="G493" s="6">
        <f t="shared" si="86"/>
        <v>8.6976829359823385E-3</v>
      </c>
      <c r="H493" s="6">
        <f t="shared" si="75"/>
        <v>9.3261368936888009E-2</v>
      </c>
      <c r="I493" s="6">
        <f t="shared" si="87"/>
        <v>-0.43767839807234893</v>
      </c>
      <c r="J493" s="5"/>
      <c r="K493" s="8">
        <f t="shared" si="72"/>
        <v>0.78697571743929351</v>
      </c>
      <c r="L493" s="8">
        <f t="shared" si="76"/>
        <v>7.8697571743929357E-3</v>
      </c>
      <c r="M493" s="8">
        <f t="shared" si="77"/>
        <v>-7.8697571743929357E-3</v>
      </c>
      <c r="N493" s="8">
        <v>7.5700000000000003E-2</v>
      </c>
      <c r="O493" s="8">
        <v>1.9099999999999999E-2</v>
      </c>
      <c r="P493" s="9">
        <f t="shared" si="88"/>
        <v>-7.8697571743929357E-3</v>
      </c>
      <c r="Q493" s="8">
        <f t="shared" si="89"/>
        <v>2.7477724724061813E-3</v>
      </c>
      <c r="R493" s="6">
        <f t="shared" si="78"/>
        <v>5.2419199463614299E-2</v>
      </c>
      <c r="S493" s="6">
        <f t="shared" si="90"/>
        <v>-0.47238572961436121</v>
      </c>
      <c r="U493" s="8">
        <f>100*B493</f>
        <v>0.78697571743929351</v>
      </c>
      <c r="V493" s="8">
        <f t="shared" si="79"/>
        <v>7.8697571743929357E-3</v>
      </c>
      <c r="W493" s="8">
        <f t="shared" si="80"/>
        <v>-7.8697571743929357E-3</v>
      </c>
      <c r="X493" s="8">
        <v>2.7826499999999998</v>
      </c>
      <c r="Y493" s="8">
        <v>0.32465500000000003</v>
      </c>
      <c r="Z493" s="9">
        <f t="shared" si="81"/>
        <v>-7.8697571743929357E-3</v>
      </c>
      <c r="AA493" s="8">
        <f t="shared" si="82"/>
        <v>0.19299598823029801</v>
      </c>
      <c r="AB493" s="6">
        <f t="shared" si="83"/>
        <v>0.43931308679607761</v>
      </c>
      <c r="AC493" s="6">
        <f t="shared" si="84"/>
        <v>-0.137273477942982</v>
      </c>
    </row>
    <row r="494" spans="1:29" hidden="1" x14ac:dyDescent="0.2">
      <c r="A494" s="6">
        <f t="shared" si="71"/>
        <v>0.78322440087145972</v>
      </c>
      <c r="B494" s="6">
        <f t="shared" si="73"/>
        <v>7.8322440087145971E-3</v>
      </c>
      <c r="C494" s="6">
        <f t="shared" si="74"/>
        <v>-7.8322440087145971E-3</v>
      </c>
      <c r="D494" s="6">
        <v>0.17199999999999999</v>
      </c>
      <c r="E494" s="6">
        <v>5.7299999999999997E-2</v>
      </c>
      <c r="F494" s="7">
        <f t="shared" si="85"/>
        <v>-7.8322440087145971E-3</v>
      </c>
      <c r="G494" s="6">
        <f t="shared" si="86"/>
        <v>8.6718738779956415E-3</v>
      </c>
      <c r="H494" s="6">
        <f t="shared" si="75"/>
        <v>9.3122896636625527E-2</v>
      </c>
      <c r="I494" s="6">
        <f t="shared" si="87"/>
        <v>-0.43727586231577192</v>
      </c>
      <c r="J494" s="5"/>
      <c r="K494" s="8">
        <f t="shared" si="72"/>
        <v>0.78322440087145972</v>
      </c>
      <c r="L494" s="8">
        <f t="shared" si="76"/>
        <v>7.8322440087145971E-3</v>
      </c>
      <c r="M494" s="8">
        <f t="shared" si="77"/>
        <v>-7.8322440087145971E-3</v>
      </c>
      <c r="N494" s="8">
        <v>7.5700000000000003E-2</v>
      </c>
      <c r="O494" s="8">
        <v>1.9099999999999999E-2</v>
      </c>
      <c r="P494" s="9">
        <f t="shared" si="88"/>
        <v>-7.8322440087145971E-3</v>
      </c>
      <c r="Q494" s="8">
        <f t="shared" si="89"/>
        <v>2.7364134858387803E-3</v>
      </c>
      <c r="R494" s="6">
        <f t="shared" si="78"/>
        <v>5.2310739679713766E-2</v>
      </c>
      <c r="S494" s="6">
        <f t="shared" si="90"/>
        <v>-0.47166935059256115</v>
      </c>
      <c r="U494" s="8">
        <f>100*D98</f>
        <v>0.78322440087145972</v>
      </c>
      <c r="V494" s="8">
        <f t="shared" si="79"/>
        <v>7.8322440087145971E-3</v>
      </c>
      <c r="W494" s="8">
        <f t="shared" si="80"/>
        <v>-7.8322440087145971E-3</v>
      </c>
      <c r="X494" s="8">
        <v>2.7826499999999998</v>
      </c>
      <c r="Y494" s="8">
        <v>0.32465500000000003</v>
      </c>
      <c r="Z494" s="9">
        <f t="shared" si="81"/>
        <v>-7.8322440087145971E-3</v>
      </c>
      <c r="AA494" s="8">
        <f t="shared" si="82"/>
        <v>0.1925784441883987</v>
      </c>
      <c r="AB494" s="6">
        <f t="shared" si="83"/>
        <v>0.43883760571354719</v>
      </c>
      <c r="AC494" s="6">
        <f t="shared" si="84"/>
        <v>-0.13718804120416639</v>
      </c>
    </row>
    <row r="495" spans="1:29" hidden="1" x14ac:dyDescent="0.2">
      <c r="A495" s="6">
        <f t="shared" si="71"/>
        <v>0.77956989247311825</v>
      </c>
      <c r="B495" s="6">
        <f t="shared" si="73"/>
        <v>7.7956989247311825E-3</v>
      </c>
      <c r="C495" s="6">
        <f t="shared" si="74"/>
        <v>-7.7956989247311825E-3</v>
      </c>
      <c r="D495" s="6">
        <v>0.17199999999999999</v>
      </c>
      <c r="E495" s="6">
        <v>5.7299999999999997E-2</v>
      </c>
      <c r="F495" s="7">
        <f t="shared" si="85"/>
        <v>-7.7956989247311825E-3</v>
      </c>
      <c r="G495" s="6">
        <f t="shared" si="86"/>
        <v>8.6467308602150537E-3</v>
      </c>
      <c r="H495" s="6">
        <f t="shared" si="75"/>
        <v>9.2987799523459286E-2</v>
      </c>
      <c r="I495" s="6">
        <f t="shared" si="87"/>
        <v>-0.43688313814959095</v>
      </c>
      <c r="J495" s="5"/>
      <c r="K495" s="8">
        <f t="shared" si="72"/>
        <v>0.77956989247311825</v>
      </c>
      <c r="L495" s="8">
        <f t="shared" si="76"/>
        <v>7.7956989247311825E-3</v>
      </c>
      <c r="M495" s="8">
        <f t="shared" si="77"/>
        <v>-7.7956989247311825E-3</v>
      </c>
      <c r="N495" s="8">
        <v>7.5700000000000003E-2</v>
      </c>
      <c r="O495" s="8">
        <v>1.9099999999999999E-2</v>
      </c>
      <c r="P495" s="9">
        <f t="shared" si="88"/>
        <v>-7.7956989247311825E-3</v>
      </c>
      <c r="Q495" s="8">
        <f t="shared" si="89"/>
        <v>2.7253476344086024E-3</v>
      </c>
      <c r="R495" s="6">
        <f t="shared" si="78"/>
        <v>5.2204862172106174E-2</v>
      </c>
      <c r="S495" s="6">
        <f t="shared" si="90"/>
        <v>-0.47097002755684392</v>
      </c>
      <c r="U495" s="8">
        <f>100*D99</f>
        <v>0.77956989247311825</v>
      </c>
      <c r="V495" s="8">
        <f t="shared" si="79"/>
        <v>7.7956989247311825E-3</v>
      </c>
      <c r="W495" s="8">
        <f t="shared" si="80"/>
        <v>-7.7956989247311825E-3</v>
      </c>
      <c r="X495" s="8">
        <v>2.7826499999999998</v>
      </c>
      <c r="Y495" s="8">
        <v>0.32465500000000003</v>
      </c>
      <c r="Z495" s="9">
        <f t="shared" si="81"/>
        <v>-7.7956989247311825E-3</v>
      </c>
      <c r="AA495" s="8">
        <f t="shared" si="82"/>
        <v>0.1921716754766129</v>
      </c>
      <c r="AB495" s="6">
        <f t="shared" si="83"/>
        <v>0.43837389917353986</v>
      </c>
      <c r="AC495" s="6">
        <f t="shared" si="84"/>
        <v>-0.13710472017205541</v>
      </c>
    </row>
    <row r="496" spans="1:29" hidden="1" x14ac:dyDescent="0.2">
      <c r="A496" s="6">
        <f t="shared" si="71"/>
        <v>0.77600849256900217</v>
      </c>
      <c r="B496" s="6">
        <f t="shared" si="73"/>
        <v>7.7600849256900216E-3</v>
      </c>
      <c r="C496" s="6">
        <f t="shared" si="74"/>
        <v>-7.7600849256900216E-3</v>
      </c>
      <c r="D496" s="6">
        <v>0.17199999999999999</v>
      </c>
      <c r="E496" s="6">
        <v>5.7299999999999997E-2</v>
      </c>
      <c r="F496" s="7">
        <f t="shared" si="85"/>
        <v>-7.7600849256900216E-3</v>
      </c>
      <c r="G496" s="6">
        <f t="shared" si="86"/>
        <v>8.6222284288747335E-3</v>
      </c>
      <c r="H496" s="6">
        <f t="shared" si="75"/>
        <v>9.2855955268764181E-2</v>
      </c>
      <c r="I496" s="6">
        <f t="shared" si="87"/>
        <v>-0.43649986996733781</v>
      </c>
      <c r="J496" s="5"/>
      <c r="K496" s="8">
        <f t="shared" si="72"/>
        <v>0.77600849256900217</v>
      </c>
      <c r="L496" s="8">
        <f t="shared" si="76"/>
        <v>7.7600849256900216E-3</v>
      </c>
      <c r="M496" s="8">
        <f t="shared" si="77"/>
        <v>-7.7600849256900216E-3</v>
      </c>
      <c r="N496" s="8">
        <v>7.5700000000000003E-2</v>
      </c>
      <c r="O496" s="8">
        <v>1.9099999999999999E-2</v>
      </c>
      <c r="P496" s="9">
        <f t="shared" si="88"/>
        <v>-7.7600849256900216E-3</v>
      </c>
      <c r="Q496" s="8">
        <f t="shared" si="89"/>
        <v>2.7145637154989389E-3</v>
      </c>
      <c r="R496" s="6">
        <f t="shared" si="78"/>
        <v>5.2101475175842564E-2</v>
      </c>
      <c r="S496" s="6">
        <f t="shared" si="90"/>
        <v>-0.47028715439790331</v>
      </c>
      <c r="U496" s="8">
        <f>100*D100</f>
        <v>0.77600849256900217</v>
      </c>
      <c r="V496" s="8">
        <f t="shared" si="79"/>
        <v>7.7600849256900216E-3</v>
      </c>
      <c r="W496" s="8">
        <f t="shared" si="80"/>
        <v>-7.7600849256900216E-3</v>
      </c>
      <c r="X496" s="8">
        <v>2.7826499999999998</v>
      </c>
      <c r="Y496" s="8">
        <v>0.32465500000000003</v>
      </c>
      <c r="Z496" s="9">
        <f t="shared" si="81"/>
        <v>-7.7600849256900216E-3</v>
      </c>
      <c r="AA496" s="8">
        <f t="shared" si="82"/>
        <v>0.19177527029888536</v>
      </c>
      <c r="AB496" s="6">
        <f t="shared" si="83"/>
        <v>0.43792153440871728</v>
      </c>
      <c r="AC496" s="6">
        <f t="shared" si="84"/>
        <v>-0.13702343708492218</v>
      </c>
    </row>
    <row r="497" spans="1:29" hidden="1" x14ac:dyDescent="0.2">
      <c r="A497" s="6">
        <f t="shared" si="71"/>
        <v>0.77253668763102712</v>
      </c>
      <c r="B497" s="6">
        <f t="shared" si="73"/>
        <v>7.7253668763102709E-3</v>
      </c>
      <c r="C497" s="6">
        <f t="shared" si="74"/>
        <v>-7.7253668763102709E-3</v>
      </c>
      <c r="D497" s="6">
        <v>0.17199999999999999</v>
      </c>
      <c r="E497" s="6">
        <v>5.7299999999999997E-2</v>
      </c>
      <c r="F497" s="7">
        <f t="shared" si="85"/>
        <v>-7.7253668763102709E-3</v>
      </c>
      <c r="G497" s="6">
        <f t="shared" si="86"/>
        <v>8.5983424109014658E-3</v>
      </c>
      <c r="H497" s="6">
        <f t="shared" si="75"/>
        <v>9.2727247402807481E-2</v>
      </c>
      <c r="I497" s="6">
        <f t="shared" si="87"/>
        <v>-0.43612571919420784</v>
      </c>
      <c r="J497" s="5"/>
      <c r="K497" s="8">
        <f t="shared" si="72"/>
        <v>0.77253668763102712</v>
      </c>
      <c r="L497" s="8">
        <f t="shared" si="76"/>
        <v>7.7253668763102709E-3</v>
      </c>
      <c r="M497" s="8">
        <f t="shared" si="77"/>
        <v>-7.7253668763102709E-3</v>
      </c>
      <c r="N497" s="8">
        <v>7.5700000000000003E-2</v>
      </c>
      <c r="O497" s="8">
        <v>1.9099999999999999E-2</v>
      </c>
      <c r="P497" s="9">
        <f t="shared" si="88"/>
        <v>-7.7253668763102709E-3</v>
      </c>
      <c r="Q497" s="8">
        <f t="shared" si="89"/>
        <v>2.7040510901467502E-3</v>
      </c>
      <c r="R497" s="6">
        <f t="shared" si="78"/>
        <v>5.2000491249090619E-2</v>
      </c>
      <c r="S497" s="6">
        <f t="shared" si="90"/>
        <v>-0.46962015356070425</v>
      </c>
      <c r="U497" s="8">
        <f>100*B497</f>
        <v>0.77253668763102712</v>
      </c>
      <c r="V497" s="8">
        <f t="shared" si="79"/>
        <v>7.7253668763102709E-3</v>
      </c>
      <c r="W497" s="8">
        <f t="shared" si="80"/>
        <v>-7.7253668763102709E-3</v>
      </c>
      <c r="X497" s="8">
        <v>2.7826499999999998</v>
      </c>
      <c r="Y497" s="8">
        <v>0.32465500000000003</v>
      </c>
      <c r="Z497" s="9">
        <f t="shared" si="81"/>
        <v>-7.7253668763102709E-3</v>
      </c>
      <c r="AA497" s="8">
        <f t="shared" si="82"/>
        <v>0.19138883757845912</v>
      </c>
      <c r="AB497" s="6">
        <f t="shared" si="83"/>
        <v>0.43748009963706819</v>
      </c>
      <c r="AC497" s="6">
        <f t="shared" si="84"/>
        <v>-0.13694411795178485</v>
      </c>
    </row>
    <row r="498" spans="1:29" hidden="1" x14ac:dyDescent="0.2">
      <c r="A498" s="6">
        <f t="shared" si="71"/>
        <v>0.7691511387163561</v>
      </c>
      <c r="B498" s="6">
        <f t="shared" si="73"/>
        <v>7.6915113871635606E-3</v>
      </c>
      <c r="C498" s="6">
        <f t="shared" si="74"/>
        <v>-7.6915113871635606E-3</v>
      </c>
      <c r="D498" s="6">
        <v>0.17199999999999999</v>
      </c>
      <c r="E498" s="6">
        <v>5.7299999999999997E-2</v>
      </c>
      <c r="F498" s="7">
        <f t="shared" si="85"/>
        <v>-7.6915113871635606E-3</v>
      </c>
      <c r="G498" s="6">
        <f t="shared" si="86"/>
        <v>8.5750498343685286E-3</v>
      </c>
      <c r="H498" s="6">
        <f t="shared" si="75"/>
        <v>9.2601564967167427E-2</v>
      </c>
      <c r="I498" s="6">
        <f t="shared" si="87"/>
        <v>-0.43576036327664952</v>
      </c>
      <c r="J498" s="5"/>
      <c r="K498" s="8">
        <f t="shared" si="72"/>
        <v>0.7691511387163561</v>
      </c>
      <c r="L498" s="8">
        <f t="shared" si="76"/>
        <v>7.6915113871635606E-3</v>
      </c>
      <c r="M498" s="8">
        <f t="shared" si="77"/>
        <v>-7.6915113871635606E-3</v>
      </c>
      <c r="N498" s="8">
        <v>7.5700000000000003E-2</v>
      </c>
      <c r="O498" s="8">
        <v>1.9099999999999999E-2</v>
      </c>
      <c r="P498" s="9">
        <f t="shared" si="88"/>
        <v>-7.6915113871635606E-3</v>
      </c>
      <c r="Q498" s="8">
        <f t="shared" si="89"/>
        <v>2.6937996480331265E-3</v>
      </c>
      <c r="R498" s="6">
        <f t="shared" si="78"/>
        <v>5.1901827020184234E-2</v>
      </c>
      <c r="S498" s="6">
        <f t="shared" si="90"/>
        <v>-0.46896847437373995</v>
      </c>
      <c r="U498" s="8">
        <f>100*D102</f>
        <v>0.7691511387163561</v>
      </c>
      <c r="V498" s="8">
        <f t="shared" si="79"/>
        <v>7.6915113871635606E-3</v>
      </c>
      <c r="W498" s="8">
        <f t="shared" si="80"/>
        <v>-7.6915113871635606E-3</v>
      </c>
      <c r="X498" s="8">
        <v>2.7826499999999998</v>
      </c>
      <c r="Y498" s="8">
        <v>0.32465500000000003</v>
      </c>
      <c r="Z498" s="9">
        <f t="shared" si="81"/>
        <v>-7.6915113871635606E-3</v>
      </c>
      <c r="AA498" s="8">
        <f t="shared" si="82"/>
        <v>0.19101200567096274</v>
      </c>
      <c r="AB498" s="6">
        <f t="shared" si="83"/>
        <v>0.43704920280325732</v>
      </c>
      <c r="AC498" s="6">
        <f t="shared" si="84"/>
        <v>-0.1368666923262461</v>
      </c>
    </row>
    <row r="499" spans="1:29" hidden="1" x14ac:dyDescent="0.2">
      <c r="A499" s="6">
        <f t="shared" si="71"/>
        <v>0.7658486707566462</v>
      </c>
      <c r="B499" s="6">
        <f t="shared" si="73"/>
        <v>7.658486707566462E-3</v>
      </c>
      <c r="C499" s="6">
        <f t="shared" si="74"/>
        <v>-7.658486707566462E-3</v>
      </c>
      <c r="D499" s="6">
        <v>0.17199999999999999</v>
      </c>
      <c r="E499" s="6">
        <v>5.7299999999999997E-2</v>
      </c>
      <c r="F499" s="7">
        <f t="shared" si="85"/>
        <v>-7.658486707566462E-3</v>
      </c>
      <c r="G499" s="6">
        <f t="shared" si="86"/>
        <v>8.5523288548057241E-3</v>
      </c>
      <c r="H499" s="6">
        <f t="shared" si="75"/>
        <v>9.2478802191668361E-2</v>
      </c>
      <c r="I499" s="6">
        <f t="shared" si="87"/>
        <v>-0.43540349474322204</v>
      </c>
      <c r="J499" s="5"/>
      <c r="K499" s="8">
        <f t="shared" si="72"/>
        <v>0.7658486707566462</v>
      </c>
      <c r="L499" s="8">
        <f t="shared" si="76"/>
        <v>7.658486707566462E-3</v>
      </c>
      <c r="M499" s="8">
        <f t="shared" si="77"/>
        <v>-7.658486707566462E-3</v>
      </c>
      <c r="N499" s="8">
        <v>7.5700000000000003E-2</v>
      </c>
      <c r="O499" s="8">
        <v>1.9099999999999999E-2</v>
      </c>
      <c r="P499" s="9">
        <f t="shared" si="88"/>
        <v>-7.658486707566462E-3</v>
      </c>
      <c r="Q499" s="8">
        <f t="shared" si="89"/>
        <v>2.683799775051125E-3</v>
      </c>
      <c r="R499" s="6">
        <f t="shared" si="78"/>
        <v>5.1805402952309183E-2</v>
      </c>
      <c r="S499" s="6">
        <f t="shared" si="90"/>
        <v>-0.4683315914947766</v>
      </c>
      <c r="U499" s="8">
        <f>100*D103</f>
        <v>0.7658486707566462</v>
      </c>
      <c r="V499" s="8">
        <f t="shared" si="79"/>
        <v>7.658486707566462E-3</v>
      </c>
      <c r="W499" s="8">
        <f t="shared" si="80"/>
        <v>-7.658486707566462E-3</v>
      </c>
      <c r="X499" s="8">
        <v>2.7826499999999998</v>
      </c>
      <c r="Y499" s="8">
        <v>0.32465500000000003</v>
      </c>
      <c r="Z499" s="9">
        <f t="shared" si="81"/>
        <v>-7.658486707566462E-3</v>
      </c>
      <c r="AA499" s="8">
        <f t="shared" si="82"/>
        <v>0.19064442117223929</v>
      </c>
      <c r="AB499" s="6">
        <f t="shared" si="83"/>
        <v>0.43662847040961411</v>
      </c>
      <c r="AC499" s="6">
        <f t="shared" si="84"/>
        <v>-0.13679109309643939</v>
      </c>
    </row>
    <row r="500" spans="1:29" hidden="1" x14ac:dyDescent="0.2">
      <c r="A500" s="6">
        <f t="shared" si="71"/>
        <v>0.76262626262626254</v>
      </c>
      <c r="B500" s="6">
        <f t="shared" si="73"/>
        <v>7.6262626262626251E-3</v>
      </c>
      <c r="C500" s="6">
        <f t="shared" si="74"/>
        <v>-7.6262626262626251E-3</v>
      </c>
      <c r="D500" s="6">
        <v>0.17199999999999999</v>
      </c>
      <c r="E500" s="6">
        <v>5.7299999999999997E-2</v>
      </c>
      <c r="F500" s="7">
        <f t="shared" si="85"/>
        <v>-7.6262626262626251E-3</v>
      </c>
      <c r="G500" s="6">
        <f t="shared" si="86"/>
        <v>8.5301586868686847E-3</v>
      </c>
      <c r="H500" s="6">
        <f t="shared" si="75"/>
        <v>9.2358858193833715E-2</v>
      </c>
      <c r="I500" s="6">
        <f t="shared" si="87"/>
        <v>-0.43505482033091197</v>
      </c>
      <c r="J500" s="5"/>
      <c r="K500" s="8">
        <f t="shared" si="72"/>
        <v>0.76262626262626254</v>
      </c>
      <c r="L500" s="8">
        <f t="shared" si="76"/>
        <v>7.6262626262626251E-3</v>
      </c>
      <c r="M500" s="8">
        <f t="shared" si="77"/>
        <v>-7.6262626262626251E-3</v>
      </c>
      <c r="N500" s="8">
        <v>7.5700000000000003E-2</v>
      </c>
      <c r="O500" s="8">
        <v>1.9099999999999999E-2</v>
      </c>
      <c r="P500" s="9">
        <f t="shared" si="88"/>
        <v>-7.6262626262626251E-3</v>
      </c>
      <c r="Q500" s="8">
        <f t="shared" si="89"/>
        <v>2.674042323232323E-3</v>
      </c>
      <c r="R500" s="6">
        <f t="shared" si="78"/>
        <v>5.1711143124401372E-2</v>
      </c>
      <c r="S500" s="6">
        <f t="shared" si="90"/>
        <v>-0.46770900346368144</v>
      </c>
      <c r="U500" s="8">
        <f>100*D104</f>
        <v>0.76262626262626254</v>
      </c>
      <c r="V500" s="8">
        <f t="shared" si="79"/>
        <v>7.6262626262626251E-3</v>
      </c>
      <c r="W500" s="8">
        <f t="shared" si="80"/>
        <v>-7.6262626262626251E-3</v>
      </c>
      <c r="X500" s="8">
        <v>2.7826499999999998</v>
      </c>
      <c r="Y500" s="8">
        <v>0.32465500000000003</v>
      </c>
      <c r="Z500" s="9">
        <f t="shared" si="81"/>
        <v>-7.6262626262626251E-3</v>
      </c>
      <c r="AA500" s="8">
        <f t="shared" si="82"/>
        <v>0.1902857478128788</v>
      </c>
      <c r="AB500" s="6">
        <f t="shared" si="83"/>
        <v>0.43621754642939203</v>
      </c>
      <c r="AC500" s="6">
        <f t="shared" si="84"/>
        <v>-0.13671725628975834</v>
      </c>
    </row>
    <row r="501" spans="1:29" hidden="1" x14ac:dyDescent="0.2">
      <c r="A501" s="6">
        <f t="shared" si="71"/>
        <v>0.75948103792415167</v>
      </c>
      <c r="B501" s="6">
        <f t="shared" si="73"/>
        <v>7.5948103792415171E-3</v>
      </c>
      <c r="C501" s="6">
        <f t="shared" si="74"/>
        <v>-7.5948103792415171E-3</v>
      </c>
      <c r="D501" s="6">
        <v>0.17199999999999999</v>
      </c>
      <c r="E501" s="6">
        <v>5.7299999999999997E-2</v>
      </c>
      <c r="F501" s="7">
        <f t="shared" si="85"/>
        <v>-7.5948103792415171E-3</v>
      </c>
      <c r="G501" s="6">
        <f t="shared" si="86"/>
        <v>8.5085195409181635E-3</v>
      </c>
      <c r="H501" s="6">
        <f t="shared" si="75"/>
        <v>9.2241636699042603E-2</v>
      </c>
      <c r="I501" s="6">
        <f t="shared" si="87"/>
        <v>-0.4347140601716355</v>
      </c>
      <c r="J501" s="5"/>
      <c r="K501" s="8">
        <f t="shared" si="72"/>
        <v>0.75948103792415167</v>
      </c>
      <c r="L501" s="8">
        <f t="shared" si="76"/>
        <v>7.5948103792415171E-3</v>
      </c>
      <c r="M501" s="8">
        <f t="shared" si="77"/>
        <v>-7.5948103792415171E-3</v>
      </c>
      <c r="N501" s="8">
        <v>7.5700000000000003E-2</v>
      </c>
      <c r="O501" s="8">
        <v>1.9099999999999999E-2</v>
      </c>
      <c r="P501" s="9">
        <f t="shared" si="88"/>
        <v>-7.5948103792415171E-3</v>
      </c>
      <c r="Q501" s="8">
        <f t="shared" si="89"/>
        <v>2.6645185828343314E-3</v>
      </c>
      <c r="R501" s="6">
        <f t="shared" si="78"/>
        <v>5.1618975026963984E-2</v>
      </c>
      <c r="S501" s="6">
        <f t="shared" si="90"/>
        <v>-0.46710023135379108</v>
      </c>
      <c r="U501" s="8">
        <f>100*B501</f>
        <v>0.75948103792415167</v>
      </c>
      <c r="V501" s="8">
        <f t="shared" si="79"/>
        <v>7.5948103792415171E-3</v>
      </c>
      <c r="W501" s="8">
        <f t="shared" si="80"/>
        <v>-7.5948103792415171E-3</v>
      </c>
      <c r="X501" s="8">
        <v>2.7826499999999998</v>
      </c>
      <c r="Y501" s="8">
        <v>0.32465500000000003</v>
      </c>
      <c r="Z501" s="9">
        <f t="shared" si="81"/>
        <v>-7.5948103792415171E-3</v>
      </c>
      <c r="AA501" s="8">
        <f t="shared" si="82"/>
        <v>0.18993566543218565</v>
      </c>
      <c r="AB501" s="6">
        <f t="shared" si="83"/>
        <v>0.4358160912956125</v>
      </c>
      <c r="AC501" s="6">
        <f t="shared" si="84"/>
        <v>-0.13664512089116715</v>
      </c>
    </row>
    <row r="502" spans="1:29" hidden="1" x14ac:dyDescent="0.2">
      <c r="A502" s="6">
        <f t="shared" si="71"/>
        <v>0.75641025641025639</v>
      </c>
      <c r="B502" s="6">
        <f t="shared" si="73"/>
        <v>7.5641025641025638E-3</v>
      </c>
      <c r="C502" s="6">
        <f t="shared" si="74"/>
        <v>-7.5641025641025638E-3</v>
      </c>
      <c r="D502" s="6">
        <v>0.17199999999999999</v>
      </c>
      <c r="E502" s="6">
        <v>5.7299999999999997E-2</v>
      </c>
      <c r="F502" s="7">
        <f t="shared" si="85"/>
        <v>-7.5641025641025638E-3</v>
      </c>
      <c r="G502" s="6">
        <f t="shared" si="86"/>
        <v>8.4873925641025631E-3</v>
      </c>
      <c r="H502" s="6">
        <f t="shared" si="75"/>
        <v>9.2127045779741373E-2</v>
      </c>
      <c r="I502" s="6">
        <f t="shared" si="87"/>
        <v>-0.43438094703413188</v>
      </c>
      <c r="J502" s="5"/>
      <c r="K502" s="8">
        <f t="shared" si="72"/>
        <v>0.75641025641025639</v>
      </c>
      <c r="L502" s="8">
        <f t="shared" si="76"/>
        <v>7.5641025641025638E-3</v>
      </c>
      <c r="M502" s="8">
        <f t="shared" si="77"/>
        <v>-7.5641025641025638E-3</v>
      </c>
      <c r="N502" s="8">
        <v>7.5700000000000003E-2</v>
      </c>
      <c r="O502" s="8">
        <v>1.9099999999999999E-2</v>
      </c>
      <c r="P502" s="9">
        <f t="shared" si="88"/>
        <v>-7.5641025641025638E-3</v>
      </c>
      <c r="Q502" s="8">
        <f t="shared" si="89"/>
        <v>2.6552202564102565E-3</v>
      </c>
      <c r="R502" s="6">
        <f t="shared" si="78"/>
        <v>5.1528829371627068E-2</v>
      </c>
      <c r="S502" s="6">
        <f t="shared" si="90"/>
        <v>-0.46650481751404932</v>
      </c>
      <c r="U502" s="8">
        <f>100*D106</f>
        <v>0.75641025641025639</v>
      </c>
      <c r="V502" s="8">
        <f t="shared" si="79"/>
        <v>7.5641025641025638E-3</v>
      </c>
      <c r="W502" s="8">
        <f t="shared" si="80"/>
        <v>-7.5641025641025638E-3</v>
      </c>
      <c r="X502" s="8">
        <v>2.7826499999999998</v>
      </c>
      <c r="Y502" s="8">
        <v>0.32465500000000003</v>
      </c>
      <c r="Z502" s="9">
        <f t="shared" si="81"/>
        <v>-7.5641025641025638E-3</v>
      </c>
      <c r="AA502" s="8">
        <f t="shared" si="82"/>
        <v>0.18959386902500003</v>
      </c>
      <c r="AB502" s="6">
        <f t="shared" si="83"/>
        <v>0.43542378095942352</v>
      </c>
      <c r="AC502" s="6">
        <f t="shared" si="84"/>
        <v>-0.13657462867400205</v>
      </c>
    </row>
    <row r="503" spans="1:29" hidden="1" x14ac:dyDescent="0.2">
      <c r="A503" s="6">
        <f t="shared" si="71"/>
        <v>0.75341130604288498</v>
      </c>
      <c r="B503" s="6">
        <f t="shared" si="73"/>
        <v>7.5341130604288497E-3</v>
      </c>
      <c r="C503" s="6">
        <f t="shared" si="74"/>
        <v>-7.5341130604288497E-3</v>
      </c>
      <c r="D503" s="6">
        <v>0.17199999999999999</v>
      </c>
      <c r="E503" s="6">
        <v>5.7299999999999997E-2</v>
      </c>
      <c r="F503" s="7">
        <f t="shared" si="85"/>
        <v>-7.5341130604288497E-3</v>
      </c>
      <c r="G503" s="6">
        <f t="shared" si="86"/>
        <v>8.4667597855750468E-3</v>
      </c>
      <c r="H503" s="6">
        <f t="shared" si="75"/>
        <v>9.2014997612210186E-2</v>
      </c>
      <c r="I503" s="6">
        <f t="shared" si="87"/>
        <v>-0.43405522561689008</v>
      </c>
      <c r="J503" s="5"/>
      <c r="K503" s="8">
        <f t="shared" si="72"/>
        <v>0.75341130604288498</v>
      </c>
      <c r="L503" s="8">
        <f t="shared" si="76"/>
        <v>7.5341130604288497E-3</v>
      </c>
      <c r="M503" s="8">
        <f t="shared" si="77"/>
        <v>-7.5341130604288497E-3</v>
      </c>
      <c r="N503" s="8">
        <v>7.5700000000000003E-2</v>
      </c>
      <c r="O503" s="8">
        <v>1.9099999999999999E-2</v>
      </c>
      <c r="P503" s="9">
        <f t="shared" si="88"/>
        <v>-7.5341130604288497E-3</v>
      </c>
      <c r="Q503" s="8">
        <f t="shared" si="89"/>
        <v>2.6461394346978559E-3</v>
      </c>
      <c r="R503" s="6">
        <f t="shared" si="78"/>
        <v>5.1440639913378369E-2</v>
      </c>
      <c r="S503" s="6">
        <f t="shared" si="90"/>
        <v>-0.46592232439483722</v>
      </c>
      <c r="U503" s="8">
        <f>100*D107</f>
        <v>0.75341130604288498</v>
      </c>
      <c r="V503" s="8">
        <f t="shared" si="79"/>
        <v>7.5341130604288497E-3</v>
      </c>
      <c r="W503" s="8">
        <f t="shared" si="80"/>
        <v>-7.5341130604288497E-3</v>
      </c>
      <c r="X503" s="8">
        <v>2.7826499999999998</v>
      </c>
      <c r="Y503" s="8">
        <v>0.32465500000000003</v>
      </c>
      <c r="Z503" s="9">
        <f t="shared" si="81"/>
        <v>-7.5341130604288497E-3</v>
      </c>
      <c r="AA503" s="8">
        <f t="shared" si="82"/>
        <v>0.18926006785540939</v>
      </c>
      <c r="AB503" s="6">
        <f t="shared" si="83"/>
        <v>0.43504030601245375</v>
      </c>
      <c r="AC503" s="6">
        <f t="shared" si="84"/>
        <v>-0.13650572404227154</v>
      </c>
    </row>
    <row r="504" spans="1:29" hidden="1" x14ac:dyDescent="0.2">
      <c r="A504" s="6">
        <f t="shared" si="71"/>
        <v>0.75048169556840072</v>
      </c>
      <c r="B504" s="6">
        <f t="shared" si="73"/>
        <v>7.5048169556840068E-3</v>
      </c>
      <c r="C504" s="6">
        <f t="shared" si="74"/>
        <v>-7.5048169556840068E-3</v>
      </c>
      <c r="D504" s="6">
        <v>0.17199999999999999</v>
      </c>
      <c r="E504" s="6">
        <v>5.7299999999999997E-2</v>
      </c>
      <c r="F504" s="7">
        <f t="shared" si="85"/>
        <v>-7.5048169556840068E-3</v>
      </c>
      <c r="G504" s="6">
        <f t="shared" si="86"/>
        <v>8.4466040655105969E-3</v>
      </c>
      <c r="H504" s="6">
        <f t="shared" si="75"/>
        <v>9.1905408249518136E-2</v>
      </c>
      <c r="I504" s="6">
        <f t="shared" si="87"/>
        <v>-0.43373665188813415</v>
      </c>
      <c r="J504" s="5"/>
      <c r="K504" s="8">
        <f t="shared" si="72"/>
        <v>0.75048169556840072</v>
      </c>
      <c r="L504" s="8">
        <f t="shared" si="76"/>
        <v>7.5048169556840068E-3</v>
      </c>
      <c r="M504" s="8">
        <f t="shared" si="77"/>
        <v>-7.5048169556840068E-3</v>
      </c>
      <c r="N504" s="8">
        <v>7.5700000000000003E-2</v>
      </c>
      <c r="O504" s="8">
        <v>1.9099999999999999E-2</v>
      </c>
      <c r="P504" s="9">
        <f t="shared" si="88"/>
        <v>-7.5048169556840068E-3</v>
      </c>
      <c r="Q504" s="8">
        <f t="shared" si="89"/>
        <v>2.6372685741811175E-3</v>
      </c>
      <c r="R504" s="6">
        <f t="shared" si="78"/>
        <v>5.1354343284488776E-2</v>
      </c>
      <c r="S504" s="6">
        <f t="shared" si="90"/>
        <v>-0.46535233345104865</v>
      </c>
      <c r="U504" s="8">
        <f>100*D108</f>
        <v>0.75048169556840072</v>
      </c>
      <c r="V504" s="8">
        <f t="shared" si="79"/>
        <v>7.5048169556840068E-3</v>
      </c>
      <c r="W504" s="8">
        <f t="shared" si="80"/>
        <v>-7.5048169556840068E-3</v>
      </c>
      <c r="X504" s="8">
        <v>2.7826499999999998</v>
      </c>
      <c r="Y504" s="8">
        <v>0.32465500000000003</v>
      </c>
      <c r="Z504" s="9">
        <f t="shared" si="81"/>
        <v>-7.5048169556840068E-3</v>
      </c>
      <c r="AA504" s="8">
        <f t="shared" si="82"/>
        <v>0.18893398463193645</v>
      </c>
      <c r="AB504" s="6">
        <f t="shared" si="83"/>
        <v>0.43466537086813856</v>
      </c>
      <c r="AC504" s="6">
        <f t="shared" si="84"/>
        <v>-0.13643835388355322</v>
      </c>
    </row>
    <row r="505" spans="1:29" hidden="1" x14ac:dyDescent="0.2">
      <c r="A505" s="6">
        <f t="shared" si="71"/>
        <v>0.74761904761904763</v>
      </c>
      <c r="B505" s="6">
        <f t="shared" si="73"/>
        <v>7.4761904761904766E-3</v>
      </c>
      <c r="C505" s="6">
        <f t="shared" si="74"/>
        <v>-7.4761904761904766E-3</v>
      </c>
      <c r="D505" s="6">
        <v>0.17199999999999999</v>
      </c>
      <c r="E505" s="6">
        <v>5.7299999999999997E-2</v>
      </c>
      <c r="F505" s="7">
        <f t="shared" si="85"/>
        <v>-7.4761904761904766E-3</v>
      </c>
      <c r="G505" s="6">
        <f t="shared" si="86"/>
        <v>8.4269090476190474E-3</v>
      </c>
      <c r="H505" s="6">
        <f t="shared" si="75"/>
        <v>9.1798197409421106E-2</v>
      </c>
      <c r="I505" s="6">
        <f t="shared" si="87"/>
        <v>-0.43342499246924743</v>
      </c>
      <c r="J505" s="5"/>
      <c r="K505" s="8">
        <f t="shared" si="72"/>
        <v>0.74761904761904763</v>
      </c>
      <c r="L505" s="8">
        <f t="shared" si="76"/>
        <v>7.4761904761904766E-3</v>
      </c>
      <c r="M505" s="8">
        <f t="shared" si="77"/>
        <v>-7.4761904761904766E-3</v>
      </c>
      <c r="N505" s="8">
        <v>7.5700000000000003E-2</v>
      </c>
      <c r="O505" s="8">
        <v>1.9099999999999999E-2</v>
      </c>
      <c r="P505" s="9">
        <f t="shared" si="88"/>
        <v>-7.4761904761904766E-3</v>
      </c>
      <c r="Q505" s="8">
        <f t="shared" si="89"/>
        <v>2.6286004761904764E-3</v>
      </c>
      <c r="R505" s="6">
        <f t="shared" si="78"/>
        <v>5.1269878839241237E-2</v>
      </c>
      <c r="S505" s="6">
        <f t="shared" si="90"/>
        <v>-0.46479444411652066</v>
      </c>
      <c r="U505" s="8">
        <f>100*B505</f>
        <v>0.74761904761904763</v>
      </c>
      <c r="V505" s="8">
        <f t="shared" si="79"/>
        <v>7.4761904761904766E-3</v>
      </c>
      <c r="W505" s="8">
        <f t="shared" si="80"/>
        <v>-7.4761904761904766E-3</v>
      </c>
      <c r="X505" s="8">
        <v>2.7826499999999998</v>
      </c>
      <c r="Y505" s="8">
        <v>0.32465500000000003</v>
      </c>
      <c r="Z505" s="9">
        <f t="shared" si="81"/>
        <v>-7.4761904761904766E-3</v>
      </c>
      <c r="AA505" s="8">
        <f t="shared" si="82"/>
        <v>0.18861535473928576</v>
      </c>
      <c r="AB505" s="6">
        <f t="shared" si="83"/>
        <v>0.43429869299744128</v>
      </c>
      <c r="AC505" s="6">
        <f t="shared" si="84"/>
        <v>-0.13637246743166431</v>
      </c>
    </row>
    <row r="506" spans="1:29" hidden="1" x14ac:dyDescent="0.2">
      <c r="A506" s="6">
        <f t="shared" si="71"/>
        <v>0.7448210922787194</v>
      </c>
      <c r="B506" s="6">
        <f t="shared" si="73"/>
        <v>7.4482109227871941E-3</v>
      </c>
      <c r="C506" s="6">
        <f t="shared" si="74"/>
        <v>-7.4482109227871941E-3</v>
      </c>
      <c r="D506" s="6">
        <v>0.17199999999999999</v>
      </c>
      <c r="E506" s="6">
        <v>5.7299999999999997E-2</v>
      </c>
      <c r="F506" s="7">
        <f t="shared" si="85"/>
        <v>-7.4482109227871941E-3</v>
      </c>
      <c r="G506" s="6">
        <f t="shared" si="86"/>
        <v>8.407659114877588E-3</v>
      </c>
      <c r="H506" s="6">
        <f t="shared" si="75"/>
        <v>9.1693288276065155E-2</v>
      </c>
      <c r="I506" s="6">
        <f t="shared" si="87"/>
        <v>-0.43312002405832895</v>
      </c>
      <c r="J506" s="5"/>
      <c r="K506" s="8">
        <f t="shared" si="72"/>
        <v>0.7448210922787194</v>
      </c>
      <c r="L506" s="8">
        <f t="shared" si="76"/>
        <v>7.4482109227871941E-3</v>
      </c>
      <c r="M506" s="8">
        <f t="shared" si="77"/>
        <v>-7.4482109227871941E-3</v>
      </c>
      <c r="N506" s="8">
        <v>7.5700000000000003E-2</v>
      </c>
      <c r="O506" s="8">
        <v>1.9099999999999999E-2</v>
      </c>
      <c r="P506" s="9">
        <f t="shared" si="88"/>
        <v>-7.4482109227871941E-3</v>
      </c>
      <c r="Q506" s="8">
        <f t="shared" si="89"/>
        <v>2.6201282674199627E-3</v>
      </c>
      <c r="R506" s="6">
        <f t="shared" si="78"/>
        <v>5.1187188508648944E-2</v>
      </c>
      <c r="S506" s="6">
        <f t="shared" si="90"/>
        <v>-0.46424827284444475</v>
      </c>
      <c r="U506" s="8">
        <f>100*D110</f>
        <v>0.7448210922787194</v>
      </c>
      <c r="V506" s="8">
        <f t="shared" si="79"/>
        <v>7.4482109227871941E-3</v>
      </c>
      <c r="W506" s="8">
        <f t="shared" si="80"/>
        <v>-7.4482109227871941E-3</v>
      </c>
      <c r="X506" s="8">
        <v>2.7826499999999998</v>
      </c>
      <c r="Y506" s="8">
        <v>0.32465500000000003</v>
      </c>
      <c r="Z506" s="9">
        <f t="shared" si="81"/>
        <v>-7.4482109227871941E-3</v>
      </c>
      <c r="AA506" s="8">
        <f t="shared" si="82"/>
        <v>0.18830392552217518</v>
      </c>
      <c r="AB506" s="6">
        <f t="shared" si="83"/>
        <v>0.43394000221479373</v>
      </c>
      <c r="AC506" s="6">
        <f t="shared" si="84"/>
        <v>-0.13630801613835622</v>
      </c>
    </row>
    <row r="507" spans="1:29" hidden="1" x14ac:dyDescent="0.2">
      <c r="A507" s="6">
        <f t="shared" si="71"/>
        <v>0.74208566108007445</v>
      </c>
      <c r="B507" s="6">
        <f t="shared" si="73"/>
        <v>7.4208566108007442E-3</v>
      </c>
      <c r="C507" s="6">
        <f t="shared" si="74"/>
        <v>-7.4208566108007442E-3</v>
      </c>
      <c r="D507" s="6">
        <v>0.17199999999999999</v>
      </c>
      <c r="E507" s="6">
        <v>5.7299999999999997E-2</v>
      </c>
      <c r="F507" s="7">
        <f t="shared" si="85"/>
        <v>-7.4208566108007442E-3</v>
      </c>
      <c r="G507" s="6">
        <f t="shared" si="86"/>
        <v>8.3888393482309115E-3</v>
      </c>
      <c r="H507" s="6">
        <f t="shared" si="75"/>
        <v>9.159060731445616E-2</v>
      </c>
      <c r="I507" s="6">
        <f t="shared" si="87"/>
        <v>-0.43282153289086095</v>
      </c>
      <c r="J507" s="5"/>
      <c r="K507" s="8">
        <f t="shared" si="72"/>
        <v>0.74208566108007445</v>
      </c>
      <c r="L507" s="8">
        <f t="shared" si="76"/>
        <v>7.4208566108007442E-3</v>
      </c>
      <c r="M507" s="8">
        <f t="shared" si="77"/>
        <v>-7.4208566108007442E-3</v>
      </c>
      <c r="N507" s="8">
        <v>7.5700000000000003E-2</v>
      </c>
      <c r="O507" s="8">
        <v>1.9099999999999999E-2</v>
      </c>
      <c r="P507" s="9">
        <f t="shared" si="88"/>
        <v>-7.4208566108007442E-3</v>
      </c>
      <c r="Q507" s="8">
        <f t="shared" si="89"/>
        <v>2.6118453817504657E-3</v>
      </c>
      <c r="R507" s="6">
        <f t="shared" si="78"/>
        <v>5.1106216664418287E-2</v>
      </c>
      <c r="S507" s="6">
        <f t="shared" si="90"/>
        <v>-0.46371345220883936</v>
      </c>
      <c r="U507" s="8">
        <f>100*D111</f>
        <v>0.74208566108007445</v>
      </c>
      <c r="V507" s="8">
        <f t="shared" si="79"/>
        <v>7.4208566108007442E-3</v>
      </c>
      <c r="W507" s="8">
        <f t="shared" si="80"/>
        <v>-7.4208566108007442E-3</v>
      </c>
      <c r="X507" s="8">
        <v>2.7826499999999998</v>
      </c>
      <c r="Y507" s="8">
        <v>0.32465500000000003</v>
      </c>
      <c r="Z507" s="9">
        <f t="shared" si="81"/>
        <v>-7.4208566108007442E-3</v>
      </c>
      <c r="AA507" s="8">
        <f t="shared" si="82"/>
        <v>0.18799945561717879</v>
      </c>
      <c r="AB507" s="6">
        <f t="shared" si="83"/>
        <v>0.43358904001044446</v>
      </c>
      <c r="AC507" s="6">
        <f t="shared" si="84"/>
        <v>-0.13624495355334743</v>
      </c>
    </row>
    <row r="508" spans="1:29" hidden="1" x14ac:dyDescent="0.2">
      <c r="A508" s="6">
        <f t="shared" si="71"/>
        <v>0.73941068139963162</v>
      </c>
      <c r="B508" s="6">
        <f t="shared" si="73"/>
        <v>7.3941068139963158E-3</v>
      </c>
      <c r="C508" s="6">
        <f t="shared" si="74"/>
        <v>-7.3941068139963158E-3</v>
      </c>
      <c r="D508" s="6">
        <v>0.17199999999999999</v>
      </c>
      <c r="E508" s="6">
        <v>5.7299999999999997E-2</v>
      </c>
      <c r="F508" s="7">
        <f t="shared" si="85"/>
        <v>-7.3941068139963158E-3</v>
      </c>
      <c r="G508" s="6">
        <f t="shared" si="86"/>
        <v>8.3704354880294631E-3</v>
      </c>
      <c r="H508" s="6">
        <f t="shared" si="75"/>
        <v>9.1490084096744945E-2</v>
      </c>
      <c r="I508" s="6">
        <f t="shared" si="87"/>
        <v>-0.43252931423472368</v>
      </c>
      <c r="J508" s="5"/>
      <c r="K508" s="8">
        <f t="shared" si="72"/>
        <v>0.73941068139963162</v>
      </c>
      <c r="L508" s="8">
        <f t="shared" si="76"/>
        <v>7.3941068139963158E-3</v>
      </c>
      <c r="M508" s="8">
        <f t="shared" si="77"/>
        <v>-7.3941068139963158E-3</v>
      </c>
      <c r="N508" s="8">
        <v>7.5700000000000003E-2</v>
      </c>
      <c r="O508" s="8">
        <v>1.9099999999999999E-2</v>
      </c>
      <c r="P508" s="9">
        <f t="shared" si="88"/>
        <v>-7.3941068139963158E-3</v>
      </c>
      <c r="Q508" s="8">
        <f t="shared" si="89"/>
        <v>2.6037455432780846E-3</v>
      </c>
      <c r="R508" s="6">
        <f t="shared" si="78"/>
        <v>5.1026909991474932E-2</v>
      </c>
      <c r="S508" s="6">
        <f t="shared" si="90"/>
        <v>-0.46318963006258207</v>
      </c>
      <c r="U508" s="8">
        <f>100*D112</f>
        <v>0.73941068139963162</v>
      </c>
      <c r="V508" s="8">
        <f t="shared" si="79"/>
        <v>7.3941068139963158E-3</v>
      </c>
      <c r="W508" s="8">
        <f t="shared" si="80"/>
        <v>-7.3941068139963158E-3</v>
      </c>
      <c r="X508" s="8">
        <v>2.7826499999999998</v>
      </c>
      <c r="Y508" s="8">
        <v>0.32465500000000003</v>
      </c>
      <c r="Z508" s="9">
        <f t="shared" si="81"/>
        <v>-7.3941068139963158E-3</v>
      </c>
      <c r="AA508" s="8">
        <f t="shared" si="82"/>
        <v>0.1877017143288674</v>
      </c>
      <c r="AB508" s="6">
        <f t="shared" si="83"/>
        <v>0.43324555892572908</v>
      </c>
      <c r="AC508" s="6">
        <f t="shared" si="84"/>
        <v>-0.13618323521206926</v>
      </c>
    </row>
    <row r="509" spans="1:29" hidden="1" x14ac:dyDescent="0.2">
      <c r="A509" s="6">
        <f t="shared" si="71"/>
        <v>0.7367941712204007</v>
      </c>
      <c r="B509" s="6">
        <f t="shared" si="73"/>
        <v>7.367941712204007E-3</v>
      </c>
      <c r="C509" s="6">
        <f t="shared" si="74"/>
        <v>-7.367941712204007E-3</v>
      </c>
      <c r="D509" s="6">
        <v>0.17199999999999999</v>
      </c>
      <c r="E509" s="6">
        <v>5.7299999999999997E-2</v>
      </c>
      <c r="F509" s="7">
        <f t="shared" si="85"/>
        <v>-7.367941712204007E-3</v>
      </c>
      <c r="G509" s="6">
        <f t="shared" si="86"/>
        <v>8.3524338979963555E-3</v>
      </c>
      <c r="H509" s="6">
        <f t="shared" si="75"/>
        <v>9.1391651139457783E-2</v>
      </c>
      <c r="I509" s="6">
        <f t="shared" si="87"/>
        <v>-0.43224317191702849</v>
      </c>
      <c r="J509" s="5"/>
      <c r="K509" s="8">
        <f t="shared" si="72"/>
        <v>0.7367941712204007</v>
      </c>
      <c r="L509" s="8">
        <f t="shared" si="76"/>
        <v>7.367941712204007E-3</v>
      </c>
      <c r="M509" s="8">
        <f t="shared" si="77"/>
        <v>-7.367941712204007E-3</v>
      </c>
      <c r="N509" s="8">
        <v>7.5700000000000003E-2</v>
      </c>
      <c r="O509" s="8">
        <v>1.9099999999999999E-2</v>
      </c>
      <c r="P509" s="9">
        <f t="shared" si="88"/>
        <v>-7.367941712204007E-3</v>
      </c>
      <c r="Q509" s="8">
        <f t="shared" si="89"/>
        <v>2.5958227504553734E-3</v>
      </c>
      <c r="R509" s="6">
        <f t="shared" si="78"/>
        <v>5.0949217368428473E-2</v>
      </c>
      <c r="S509" s="6">
        <f t="shared" si="90"/>
        <v>-0.46267646874787632</v>
      </c>
      <c r="U509" s="8">
        <f>100*B509</f>
        <v>0.7367941712204007</v>
      </c>
      <c r="V509" s="8">
        <f t="shared" si="79"/>
        <v>7.367941712204007E-3</v>
      </c>
      <c r="W509" s="8">
        <f t="shared" si="80"/>
        <v>-7.367941712204007E-3</v>
      </c>
      <c r="X509" s="8">
        <v>2.7826499999999998</v>
      </c>
      <c r="Y509" s="8">
        <v>0.32465500000000003</v>
      </c>
      <c r="Z509" s="9">
        <f t="shared" si="81"/>
        <v>-7.367941712204007E-3</v>
      </c>
      <c r="AA509" s="8">
        <f t="shared" si="82"/>
        <v>0.18741048104685792</v>
      </c>
      <c r="AB509" s="6">
        <f t="shared" si="83"/>
        <v>0.43290932196807441</v>
      </c>
      <c r="AC509" s="6">
        <f t="shared" si="84"/>
        <v>-0.13612281853055083</v>
      </c>
    </row>
    <row r="510" spans="1:29" hidden="1" x14ac:dyDescent="0.2">
      <c r="A510" s="6">
        <f t="shared" si="71"/>
        <v>0.73423423423423417</v>
      </c>
      <c r="B510" s="6">
        <f t="shared" si="73"/>
        <v>7.3423423423423419E-3</v>
      </c>
      <c r="C510" s="6">
        <f t="shared" si="74"/>
        <v>-7.3423423423423419E-3</v>
      </c>
      <c r="D510" s="6">
        <v>0.17199999999999999</v>
      </c>
      <c r="E510" s="6">
        <v>5.7299999999999997E-2</v>
      </c>
      <c r="F510" s="7">
        <f t="shared" si="85"/>
        <v>-7.3423423423423419E-3</v>
      </c>
      <c r="G510" s="6">
        <f t="shared" si="86"/>
        <v>8.3348215315315298E-3</v>
      </c>
      <c r="H510" s="6">
        <f t="shared" si="75"/>
        <v>9.1295243750874167E-2</v>
      </c>
      <c r="I510" s="6">
        <f t="shared" si="87"/>
        <v>-0.43196291788044816</v>
      </c>
      <c r="J510" s="5"/>
      <c r="K510" s="8">
        <f t="shared" si="72"/>
        <v>0.73423423423423417</v>
      </c>
      <c r="L510" s="8">
        <f t="shared" si="76"/>
        <v>7.3423423423423419E-3</v>
      </c>
      <c r="M510" s="8">
        <f t="shared" si="77"/>
        <v>-7.3423423423423419E-3</v>
      </c>
      <c r="N510" s="8">
        <v>7.5700000000000003E-2</v>
      </c>
      <c r="O510" s="8">
        <v>1.9099999999999999E-2</v>
      </c>
      <c r="P510" s="9">
        <f t="shared" si="88"/>
        <v>-7.3423423423423419E-3</v>
      </c>
      <c r="Q510" s="8">
        <f t="shared" si="89"/>
        <v>2.5880712612612613E-3</v>
      </c>
      <c r="R510" s="6">
        <f t="shared" si="78"/>
        <v>5.0873089755402723E-2</v>
      </c>
      <c r="S510" s="6">
        <f t="shared" si="90"/>
        <v>-0.46217364435536806</v>
      </c>
      <c r="U510" s="8">
        <f>100*D114</f>
        <v>0.73423423423423417</v>
      </c>
      <c r="V510" s="8">
        <f t="shared" si="79"/>
        <v>7.3423423423423419E-3</v>
      </c>
      <c r="W510" s="8">
        <f t="shared" si="80"/>
        <v>-7.3423423423423419E-3</v>
      </c>
      <c r="X510" s="8">
        <v>2.7826499999999998</v>
      </c>
      <c r="Y510" s="8">
        <v>0.32465500000000003</v>
      </c>
      <c r="Z510" s="9">
        <f t="shared" si="81"/>
        <v>-7.3423423423423419E-3</v>
      </c>
      <c r="AA510" s="8">
        <f t="shared" si="82"/>
        <v>0.18712554470067569</v>
      </c>
      <c r="AB510" s="6">
        <f t="shared" si="83"/>
        <v>0.43258010206281527</v>
      </c>
      <c r="AC510" s="6">
        <f t="shared" si="84"/>
        <v>-0.13606366270691883</v>
      </c>
    </row>
    <row r="511" spans="1:29" hidden="1" x14ac:dyDescent="0.2">
      <c r="A511" s="6">
        <f t="shared" si="71"/>
        <v>0.73172905525846699</v>
      </c>
      <c r="B511" s="6">
        <f t="shared" si="73"/>
        <v>7.3172905525846696E-3</v>
      </c>
      <c r="C511" s="6">
        <f t="shared" si="74"/>
        <v>-7.3172905525846696E-3</v>
      </c>
      <c r="D511" s="6">
        <v>0.17199999999999999</v>
      </c>
      <c r="E511" s="6">
        <v>5.7299999999999997E-2</v>
      </c>
      <c r="F511" s="7">
        <f t="shared" si="85"/>
        <v>-7.3172905525846696E-3</v>
      </c>
      <c r="G511" s="6">
        <f t="shared" si="86"/>
        <v>8.317585900178252E-3</v>
      </c>
      <c r="H511" s="6">
        <f t="shared" si="75"/>
        <v>9.1200799887820344E-2</v>
      </c>
      <c r="I511" s="6">
        <f t="shared" si="87"/>
        <v>-0.4316883717669196</v>
      </c>
      <c r="J511" s="5"/>
      <c r="K511" s="8">
        <f t="shared" si="72"/>
        <v>0.73172905525846699</v>
      </c>
      <c r="L511" s="8">
        <f t="shared" si="76"/>
        <v>7.3172905525846696E-3</v>
      </c>
      <c r="M511" s="8">
        <f t="shared" si="77"/>
        <v>-7.3172905525846696E-3</v>
      </c>
      <c r="N511" s="8">
        <v>7.5700000000000003E-2</v>
      </c>
      <c r="O511" s="8">
        <v>1.9099999999999999E-2</v>
      </c>
      <c r="P511" s="9">
        <f t="shared" si="88"/>
        <v>-7.3172905525846696E-3</v>
      </c>
      <c r="Q511" s="8">
        <f t="shared" si="89"/>
        <v>2.580485579322638E-3</v>
      </c>
      <c r="R511" s="6">
        <f t="shared" si="78"/>
        <v>5.0798480088705786E-2</v>
      </c>
      <c r="S511" s="6">
        <f t="shared" si="90"/>
        <v>-0.46168084602843973</v>
      </c>
      <c r="U511" s="8">
        <f>100*D115</f>
        <v>0.73172905525846699</v>
      </c>
      <c r="V511" s="8">
        <f t="shared" si="79"/>
        <v>7.3172905525846696E-3</v>
      </c>
      <c r="W511" s="8">
        <f t="shared" si="80"/>
        <v>-7.3172905525846696E-3</v>
      </c>
      <c r="X511" s="8">
        <v>2.7826499999999998</v>
      </c>
      <c r="Y511" s="8">
        <v>0.32465500000000003</v>
      </c>
      <c r="Z511" s="9">
        <f t="shared" si="81"/>
        <v>-7.3172905525846696E-3</v>
      </c>
      <c r="AA511" s="8">
        <f t="shared" si="82"/>
        <v>0.18684670324959896</v>
      </c>
      <c r="AB511" s="6">
        <f t="shared" si="83"/>
        <v>0.4322576815391474</v>
      </c>
      <c r="AC511" s="6">
        <f t="shared" si="84"/>
        <v>-0.13600572862903121</v>
      </c>
    </row>
    <row r="512" spans="1:29" hidden="1" x14ac:dyDescent="0.2">
      <c r="A512" s="6">
        <f t="shared" si="71"/>
        <v>0.7292768959435626</v>
      </c>
      <c r="B512" s="6">
        <f t="shared" si="73"/>
        <v>7.2927689594356263E-3</v>
      </c>
      <c r="C512" s="6">
        <f t="shared" si="74"/>
        <v>-7.2927689594356263E-3</v>
      </c>
      <c r="D512" s="6">
        <v>0.17199999999999999</v>
      </c>
      <c r="E512" s="6">
        <v>5.7299999999999997E-2</v>
      </c>
      <c r="F512" s="7">
        <f t="shared" si="85"/>
        <v>-7.2927689594356263E-3</v>
      </c>
      <c r="G512" s="6">
        <f t="shared" si="86"/>
        <v>8.3007150440917096E-3</v>
      </c>
      <c r="H512" s="6">
        <f t="shared" si="75"/>
        <v>9.1108260021206144E-2</v>
      </c>
      <c r="I512" s="6">
        <f t="shared" si="87"/>
        <v>-0.43141936052676205</v>
      </c>
      <c r="J512" s="5"/>
      <c r="K512" s="8">
        <f t="shared" si="72"/>
        <v>0.7292768959435626</v>
      </c>
      <c r="L512" s="8">
        <f t="shared" si="76"/>
        <v>7.2927689594356263E-3</v>
      </c>
      <c r="M512" s="8">
        <f t="shared" si="77"/>
        <v>-7.2927689594356263E-3</v>
      </c>
      <c r="N512" s="8">
        <v>7.5700000000000003E-2</v>
      </c>
      <c r="O512" s="8">
        <v>1.9099999999999999E-2</v>
      </c>
      <c r="P512" s="9">
        <f t="shared" si="88"/>
        <v>-7.2927689594356263E-3</v>
      </c>
      <c r="Q512" s="8">
        <f t="shared" si="89"/>
        <v>2.5730604409171078E-3</v>
      </c>
      <c r="R512" s="6">
        <f t="shared" si="78"/>
        <v>5.0725343181856425E-2</v>
      </c>
      <c r="S512" s="6">
        <f t="shared" si="90"/>
        <v>-0.46119777530948763</v>
      </c>
      <c r="U512" s="8">
        <f>100*D116</f>
        <v>0.7292768959435626</v>
      </c>
      <c r="V512" s="8">
        <f t="shared" si="79"/>
        <v>7.2927689594356263E-3</v>
      </c>
      <c r="W512" s="8">
        <f t="shared" si="80"/>
        <v>-7.2927689594356263E-3</v>
      </c>
      <c r="X512" s="8">
        <v>2.7826499999999998</v>
      </c>
      <c r="Y512" s="8">
        <v>0.32465500000000003</v>
      </c>
      <c r="Z512" s="9">
        <f t="shared" si="81"/>
        <v>-7.2927689594356263E-3</v>
      </c>
      <c r="AA512" s="8">
        <f t="shared" si="82"/>
        <v>0.18657376320489422</v>
      </c>
      <c r="AB512" s="6">
        <f t="shared" si="83"/>
        <v>0.4319418516477585</v>
      </c>
      <c r="AC512" s="6">
        <f t="shared" si="84"/>
        <v>-0.13594897878780274</v>
      </c>
    </row>
    <row r="513" spans="1:29" hidden="1" x14ac:dyDescent="0.2">
      <c r="A513" s="6">
        <f t="shared" si="71"/>
        <v>0.72687609075043624</v>
      </c>
      <c r="B513" s="6">
        <f t="shared" si="73"/>
        <v>7.2687609075043624E-3</v>
      </c>
      <c r="C513" s="6">
        <f t="shared" si="74"/>
        <v>-7.2687609075043624E-3</v>
      </c>
      <c r="D513" s="6">
        <v>0.17199999999999999</v>
      </c>
      <c r="E513" s="6">
        <v>5.7299999999999997E-2</v>
      </c>
      <c r="F513" s="7">
        <f t="shared" si="85"/>
        <v>-7.2687609075043624E-3</v>
      </c>
      <c r="G513" s="6">
        <f t="shared" si="86"/>
        <v>8.2841975043629994E-3</v>
      </c>
      <c r="H513" s="6">
        <f t="shared" si="75"/>
        <v>9.1017567009687744E-2</v>
      </c>
      <c r="I513" s="6">
        <f t="shared" si="87"/>
        <v>-0.43115571805141789</v>
      </c>
      <c r="J513" s="5"/>
      <c r="K513" s="8">
        <f t="shared" si="72"/>
        <v>0.72687609075043624</v>
      </c>
      <c r="L513" s="8">
        <f t="shared" si="76"/>
        <v>7.2687609075043624E-3</v>
      </c>
      <c r="M513" s="8">
        <f t="shared" si="77"/>
        <v>-7.2687609075043624E-3</v>
      </c>
      <c r="N513" s="8">
        <v>7.5700000000000003E-2</v>
      </c>
      <c r="O513" s="8">
        <v>1.9099999999999999E-2</v>
      </c>
      <c r="P513" s="9">
        <f t="shared" si="88"/>
        <v>-7.2687609075043624E-3</v>
      </c>
      <c r="Q513" s="8">
        <f t="shared" si="89"/>
        <v>2.565790802792321E-3</v>
      </c>
      <c r="R513" s="6">
        <f t="shared" si="78"/>
        <v>5.0653635632522183E-2</v>
      </c>
      <c r="S513" s="6">
        <f t="shared" si="90"/>
        <v>-0.46072414552524554</v>
      </c>
      <c r="U513" s="8">
        <f>100*B513</f>
        <v>0.72687609075043624</v>
      </c>
      <c r="V513" s="8">
        <f t="shared" si="79"/>
        <v>7.2687609075043624E-3</v>
      </c>
      <c r="W513" s="8">
        <f t="shared" si="80"/>
        <v>-7.2687609075043624E-3</v>
      </c>
      <c r="X513" s="8">
        <v>2.7826499999999998</v>
      </c>
      <c r="Y513" s="8">
        <v>0.32465500000000003</v>
      </c>
      <c r="Z513" s="9">
        <f t="shared" si="81"/>
        <v>-7.2687609075043624E-3</v>
      </c>
      <c r="AA513" s="8">
        <f t="shared" si="82"/>
        <v>0.18630653918206808</v>
      </c>
      <c r="AB513" s="6">
        <f t="shared" si="83"/>
        <v>0.43163241210788156</v>
      </c>
      <c r="AC513" s="6">
        <f t="shared" si="84"/>
        <v>-0.13589337719581723</v>
      </c>
    </row>
    <row r="514" spans="1:29" hidden="1" x14ac:dyDescent="0.2">
      <c r="A514" s="6">
        <f t="shared" si="71"/>
        <v>0.7245250431778929</v>
      </c>
      <c r="B514" s="6">
        <f t="shared" si="73"/>
        <v>7.2452504317789294E-3</v>
      </c>
      <c r="C514" s="6">
        <f t="shared" si="74"/>
        <v>-7.2452504317789294E-3</v>
      </c>
      <c r="D514" s="6">
        <v>0.17199999999999999</v>
      </c>
      <c r="E514" s="6">
        <v>5.7299999999999997E-2</v>
      </c>
      <c r="F514" s="7">
        <f t="shared" si="85"/>
        <v>-7.2452504317789294E-3</v>
      </c>
      <c r="G514" s="6">
        <f t="shared" si="86"/>
        <v>8.2680222970639029E-3</v>
      </c>
      <c r="H514" s="6">
        <f t="shared" si="75"/>
        <v>9.0928665980888029E-2</v>
      </c>
      <c r="I514" s="6">
        <f t="shared" si="87"/>
        <v>-0.43089728482816286</v>
      </c>
      <c r="J514" s="5"/>
      <c r="K514" s="8">
        <f t="shared" si="72"/>
        <v>0.7245250431778929</v>
      </c>
      <c r="L514" s="8">
        <f t="shared" si="76"/>
        <v>7.2452504317789294E-3</v>
      </c>
      <c r="M514" s="8">
        <f t="shared" si="77"/>
        <v>-7.2452504317789294E-3</v>
      </c>
      <c r="N514" s="8">
        <v>7.5700000000000003E-2</v>
      </c>
      <c r="O514" s="8">
        <v>1.9099999999999999E-2</v>
      </c>
      <c r="P514" s="9">
        <f t="shared" si="88"/>
        <v>-7.2452504317789294E-3</v>
      </c>
      <c r="Q514" s="8">
        <f t="shared" si="89"/>
        <v>2.5586718307426602E-3</v>
      </c>
      <c r="R514" s="6">
        <f t="shared" si="78"/>
        <v>5.0583315734960083E-2</v>
      </c>
      <c r="S514" s="6">
        <f t="shared" si="90"/>
        <v>-0.46025968120845501</v>
      </c>
      <c r="U514" s="8">
        <f>100*D118</f>
        <v>0.7245250431778929</v>
      </c>
      <c r="V514" s="8">
        <f t="shared" si="79"/>
        <v>7.2452504317789294E-3</v>
      </c>
      <c r="W514" s="8">
        <f t="shared" si="80"/>
        <v>-7.2452504317789294E-3</v>
      </c>
      <c r="X514" s="8">
        <v>2.7826499999999998</v>
      </c>
      <c r="Y514" s="8">
        <v>0.32465500000000003</v>
      </c>
      <c r="Z514" s="9">
        <f t="shared" si="81"/>
        <v>-7.2452504317789294E-3</v>
      </c>
      <c r="AA514" s="8">
        <f t="shared" si="82"/>
        <v>0.18604485348095856</v>
      </c>
      <c r="AB514" s="6">
        <f t="shared" si="83"/>
        <v>0.43132917068169474</v>
      </c>
      <c r="AC514" s="6">
        <f t="shared" si="84"/>
        <v>-0.13583888931085383</v>
      </c>
    </row>
    <row r="515" spans="1:29" hidden="1" x14ac:dyDescent="0.2">
      <c r="A515" s="6">
        <f t="shared" si="71"/>
        <v>0.72222222222222221</v>
      </c>
      <c r="B515" s="6">
        <f t="shared" si="73"/>
        <v>7.2222222222222219E-3</v>
      </c>
      <c r="C515" s="6">
        <f t="shared" si="74"/>
        <v>-7.2222222222222219E-3</v>
      </c>
      <c r="D515" s="6">
        <v>0.17199999999999999</v>
      </c>
      <c r="E515" s="6">
        <v>5.7299999999999997E-2</v>
      </c>
      <c r="F515" s="7">
        <f t="shared" si="85"/>
        <v>-7.2222222222222219E-3</v>
      </c>
      <c r="G515" s="6">
        <f t="shared" si="86"/>
        <v>8.2521788888888885E-3</v>
      </c>
      <c r="H515" s="6">
        <f t="shared" si="75"/>
        <v>9.0841504219651092E-2</v>
      </c>
      <c r="I515" s="6">
        <f t="shared" si="87"/>
        <v>-0.43064390761526483</v>
      </c>
      <c r="J515" s="5"/>
      <c r="K515" s="8">
        <f t="shared" si="72"/>
        <v>0.72222222222222221</v>
      </c>
      <c r="L515" s="8">
        <f t="shared" si="76"/>
        <v>7.2222222222222219E-3</v>
      </c>
      <c r="M515" s="8">
        <f t="shared" si="77"/>
        <v>-7.2222222222222219E-3</v>
      </c>
      <c r="N515" s="8">
        <v>7.5700000000000003E-2</v>
      </c>
      <c r="O515" s="8">
        <v>1.9099999999999999E-2</v>
      </c>
      <c r="P515" s="9">
        <f t="shared" si="88"/>
        <v>-7.2222222222222219E-3</v>
      </c>
      <c r="Q515" s="8">
        <f t="shared" si="89"/>
        <v>2.551698888888889E-3</v>
      </c>
      <c r="R515" s="6">
        <f t="shared" si="78"/>
        <v>5.0514343397582526E-2</v>
      </c>
      <c r="S515" s="6">
        <f t="shared" si="90"/>
        <v>-0.45980411755338518</v>
      </c>
      <c r="U515" s="8">
        <f>100*D119</f>
        <v>0.72222222222222221</v>
      </c>
      <c r="V515" s="8">
        <f t="shared" si="79"/>
        <v>7.2222222222222219E-3</v>
      </c>
      <c r="W515" s="8">
        <f t="shared" si="80"/>
        <v>-7.2222222222222219E-3</v>
      </c>
      <c r="X515" s="8">
        <v>2.7826499999999998</v>
      </c>
      <c r="Y515" s="8">
        <v>0.32465500000000003</v>
      </c>
      <c r="Z515" s="9">
        <f t="shared" si="81"/>
        <v>-7.2222222222222219E-3</v>
      </c>
      <c r="AA515" s="8">
        <f t="shared" si="82"/>
        <v>0.1857885356916667</v>
      </c>
      <c r="AB515" s="6">
        <f t="shared" si="83"/>
        <v>0.43103194277415996</v>
      </c>
      <c r="AC515" s="6">
        <f t="shared" si="84"/>
        <v>-0.13578548196398396</v>
      </c>
    </row>
    <row r="516" spans="1:29" hidden="1" x14ac:dyDescent="0.2">
      <c r="A516" s="6">
        <f t="shared" si="71"/>
        <v>0.71996615905245354</v>
      </c>
      <c r="B516" s="6">
        <f t="shared" si="73"/>
        <v>7.1996615905245351E-3</v>
      </c>
      <c r="C516" s="6">
        <f t="shared" si="74"/>
        <v>-7.1996615905245351E-3</v>
      </c>
      <c r="D516" s="6">
        <v>0.17199999999999999</v>
      </c>
      <c r="E516" s="6">
        <v>5.7299999999999997E-2</v>
      </c>
      <c r="F516" s="7">
        <f t="shared" si="85"/>
        <v>-7.1996615905245351E-3</v>
      </c>
      <c r="G516" s="6">
        <f t="shared" si="86"/>
        <v>8.2366571742808793E-3</v>
      </c>
      <c r="H516" s="6">
        <f t="shared" si="75"/>
        <v>9.0756031062849365E-2</v>
      </c>
      <c r="I516" s="6">
        <f t="shared" si="87"/>
        <v>-0.43039543913619005</v>
      </c>
      <c r="J516" s="5"/>
      <c r="K516" s="8">
        <f t="shared" si="72"/>
        <v>0.71996615905245354</v>
      </c>
      <c r="L516" s="8">
        <f t="shared" si="76"/>
        <v>7.1996615905245351E-3</v>
      </c>
      <c r="M516" s="8">
        <f t="shared" si="77"/>
        <v>-7.1996615905245351E-3</v>
      </c>
      <c r="N516" s="8">
        <v>7.5700000000000003E-2</v>
      </c>
      <c r="O516" s="8">
        <v>1.9099999999999999E-2</v>
      </c>
      <c r="P516" s="9">
        <f t="shared" si="88"/>
        <v>-7.1996615905245351E-3</v>
      </c>
      <c r="Q516" s="8">
        <f t="shared" si="89"/>
        <v>2.5448675296108293E-3</v>
      </c>
      <c r="R516" s="6">
        <f t="shared" si="78"/>
        <v>5.0446680065300918E-2</v>
      </c>
      <c r="S516" s="6">
        <f t="shared" si="90"/>
        <v>-0.45935719990291224</v>
      </c>
      <c r="U516" s="8">
        <f>100*D120</f>
        <v>0.71996615905245354</v>
      </c>
      <c r="V516" s="8">
        <f t="shared" si="79"/>
        <v>7.1996615905245351E-3</v>
      </c>
      <c r="W516" s="8">
        <f t="shared" si="80"/>
        <v>-7.1996615905245351E-3</v>
      </c>
      <c r="X516" s="8">
        <v>2.7826499999999998</v>
      </c>
      <c r="Y516" s="8">
        <v>0.32465500000000003</v>
      </c>
      <c r="Z516" s="9">
        <f t="shared" si="81"/>
        <v>-7.1996615905245351E-3</v>
      </c>
      <c r="AA516" s="8">
        <f t="shared" si="82"/>
        <v>0.18553742232449241</v>
      </c>
      <c r="AB516" s="6">
        <f t="shared" si="83"/>
        <v>0.4307405510565408</v>
      </c>
      <c r="AC516" s="6">
        <f t="shared" si="84"/>
        <v>-0.13573312329192333</v>
      </c>
    </row>
    <row r="517" spans="1:29" hidden="1" x14ac:dyDescent="0.2">
      <c r="A517" s="6">
        <f t="shared" si="71"/>
        <v>0.71775544388609713</v>
      </c>
      <c r="B517" s="6">
        <f t="shared" si="73"/>
        <v>7.1775544388609711E-3</v>
      </c>
      <c r="C517" s="6">
        <f t="shared" si="74"/>
        <v>-7.1775544388609711E-3</v>
      </c>
      <c r="D517" s="6">
        <v>0.17199999999999999</v>
      </c>
      <c r="E517" s="6">
        <v>5.7299999999999997E-2</v>
      </c>
      <c r="F517" s="7">
        <f t="shared" si="85"/>
        <v>-7.1775544388609711E-3</v>
      </c>
      <c r="G517" s="6">
        <f t="shared" si="86"/>
        <v>8.2214474539363466E-3</v>
      </c>
      <c r="H517" s="6">
        <f t="shared" si="75"/>
        <v>9.0672197800297893E-2</v>
      </c>
      <c r="I517" s="6">
        <f t="shared" si="87"/>
        <v>-0.43015173779156363</v>
      </c>
      <c r="J517" s="5"/>
      <c r="K517" s="8">
        <f t="shared" si="72"/>
        <v>0.71775544388609713</v>
      </c>
      <c r="L517" s="8">
        <f t="shared" si="76"/>
        <v>7.1775544388609711E-3</v>
      </c>
      <c r="M517" s="8">
        <f t="shared" si="77"/>
        <v>-7.1775544388609711E-3</v>
      </c>
      <c r="N517" s="8">
        <v>7.5700000000000003E-2</v>
      </c>
      <c r="O517" s="8">
        <v>1.9099999999999999E-2</v>
      </c>
      <c r="P517" s="9">
        <f t="shared" si="88"/>
        <v>-7.1775544388609711E-3</v>
      </c>
      <c r="Q517" s="8">
        <f t="shared" si="89"/>
        <v>2.5381734840871023E-3</v>
      </c>
      <c r="R517" s="6">
        <f t="shared" si="78"/>
        <v>5.038028864632578E-2</v>
      </c>
      <c r="S517" s="6">
        <f t="shared" si="90"/>
        <v>-0.45891868326503149</v>
      </c>
      <c r="U517" s="8">
        <f>100*B517</f>
        <v>0.71775544388609713</v>
      </c>
      <c r="V517" s="8">
        <f t="shared" si="79"/>
        <v>7.1775544388609711E-3</v>
      </c>
      <c r="W517" s="8">
        <f t="shared" si="80"/>
        <v>-7.1775544388609711E-3</v>
      </c>
      <c r="X517" s="8">
        <v>2.7826499999999998</v>
      </c>
      <c r="Y517" s="8">
        <v>0.32465500000000003</v>
      </c>
      <c r="Z517" s="9">
        <f t="shared" si="81"/>
        <v>-7.1775544388609711E-3</v>
      </c>
      <c r="AA517" s="8">
        <f t="shared" si="82"/>
        <v>0.18529135646218595</v>
      </c>
      <c r="AB517" s="6">
        <f t="shared" si="83"/>
        <v>0.43045482511198074</v>
      </c>
      <c r="AC517" s="6">
        <f t="shared" si="84"/>
        <v>-0.13568178267334749</v>
      </c>
    </row>
    <row r="518" spans="1:29" hidden="1" x14ac:dyDescent="0.2">
      <c r="A518" s="6">
        <f t="shared" si="71"/>
        <v>0.71558872305140964</v>
      </c>
      <c r="B518" s="6">
        <f t="shared" si="73"/>
        <v>7.1558872305140962E-3</v>
      </c>
      <c r="C518" s="6">
        <f t="shared" si="74"/>
        <v>-7.1558872305140962E-3</v>
      </c>
      <c r="D518" s="6">
        <v>0.17199999999999999</v>
      </c>
      <c r="E518" s="6">
        <v>5.7299999999999997E-2</v>
      </c>
      <c r="F518" s="7">
        <f t="shared" si="85"/>
        <v>-7.1558872305140962E-3</v>
      </c>
      <c r="G518" s="6">
        <f t="shared" si="86"/>
        <v>8.2065404145936979E-3</v>
      </c>
      <c r="H518" s="6">
        <f t="shared" si="75"/>
        <v>9.0589957581366037E-2</v>
      </c>
      <c r="I518" s="6">
        <f t="shared" si="87"/>
        <v>-0.42991266738769196</v>
      </c>
      <c r="J518" s="5"/>
      <c r="K518" s="8">
        <f t="shared" si="72"/>
        <v>0.71558872305140964</v>
      </c>
      <c r="L518" s="8">
        <f t="shared" si="76"/>
        <v>7.1558872305140962E-3</v>
      </c>
      <c r="M518" s="8">
        <f t="shared" si="77"/>
        <v>-7.1558872305140962E-3</v>
      </c>
      <c r="N518" s="8">
        <v>7.5700000000000003E-2</v>
      </c>
      <c r="O518" s="8">
        <v>1.9099999999999999E-2</v>
      </c>
      <c r="P518" s="9">
        <f t="shared" si="88"/>
        <v>-7.1558872305140962E-3</v>
      </c>
      <c r="Q518" s="8">
        <f t="shared" si="89"/>
        <v>2.5316126533996685E-3</v>
      </c>
      <c r="R518" s="6">
        <f t="shared" si="78"/>
        <v>5.0315133443126915E-2</v>
      </c>
      <c r="S518" s="6">
        <f t="shared" si="90"/>
        <v>-0.45848833185684884</v>
      </c>
      <c r="U518" s="8">
        <f>100*D122</f>
        <v>0.71558872305140964</v>
      </c>
      <c r="V518" s="8">
        <f t="shared" si="79"/>
        <v>7.1558872305140962E-3</v>
      </c>
      <c r="W518" s="8">
        <f t="shared" si="80"/>
        <v>-7.1558872305140962E-3</v>
      </c>
      <c r="X518" s="8">
        <v>2.7826499999999998</v>
      </c>
      <c r="Y518" s="8">
        <v>0.32465500000000003</v>
      </c>
      <c r="Z518" s="9">
        <f t="shared" si="81"/>
        <v>-7.1558872305140962E-3</v>
      </c>
      <c r="AA518" s="8">
        <f t="shared" si="82"/>
        <v>0.1850501874329602</v>
      </c>
      <c r="AB518" s="6">
        <f t="shared" si="83"/>
        <v>0.43017460110164596</v>
      </c>
      <c r="AC518" s="6">
        <f t="shared" si="84"/>
        <v>-0.13563143066890304</v>
      </c>
    </row>
    <row r="519" spans="1:29" hidden="1" x14ac:dyDescent="0.2">
      <c r="A519" s="6">
        <f t="shared" si="71"/>
        <v>0.71346469622331699</v>
      </c>
      <c r="B519" s="6">
        <f t="shared" si="73"/>
        <v>7.1346469622331696E-3</v>
      </c>
      <c r="C519" s="6">
        <f t="shared" si="74"/>
        <v>-7.1346469622331696E-3</v>
      </c>
      <c r="D519" s="6">
        <v>0.17199999999999999</v>
      </c>
      <c r="E519" s="6">
        <v>5.7299999999999997E-2</v>
      </c>
      <c r="F519" s="7">
        <f t="shared" si="85"/>
        <v>-7.1346469622331696E-3</v>
      </c>
      <c r="G519" s="6">
        <f t="shared" si="86"/>
        <v>8.1919271100164195E-3</v>
      </c>
      <c r="H519" s="6">
        <f t="shared" si="75"/>
        <v>9.0509265326906826E-2</v>
      </c>
      <c r="I519" s="6">
        <f t="shared" si="87"/>
        <v>-0.42967809688054315</v>
      </c>
      <c r="J519" s="5"/>
      <c r="K519" s="8">
        <f t="shared" si="72"/>
        <v>0.71346469622331699</v>
      </c>
      <c r="L519" s="8">
        <f t="shared" si="76"/>
        <v>7.1346469622331696E-3</v>
      </c>
      <c r="M519" s="8">
        <f t="shared" si="77"/>
        <v>-7.1346469622331696E-3</v>
      </c>
      <c r="N519" s="8">
        <v>7.5700000000000003E-2</v>
      </c>
      <c r="O519" s="8">
        <v>1.9099999999999999E-2</v>
      </c>
      <c r="P519" s="9">
        <f t="shared" si="88"/>
        <v>-7.1346469622331696E-3</v>
      </c>
      <c r="Q519" s="8">
        <f t="shared" si="89"/>
        <v>2.5251811001642038E-3</v>
      </c>
      <c r="R519" s="6">
        <f t="shared" si="78"/>
        <v>5.0251180087279579E-2</v>
      </c>
      <c r="S519" s="6">
        <f t="shared" si="90"/>
        <v>-0.45806591867423768</v>
      </c>
      <c r="U519" s="8">
        <f>100*D123</f>
        <v>0.71346469622331699</v>
      </c>
      <c r="V519" s="8">
        <f t="shared" si="79"/>
        <v>7.1346469622331696E-3</v>
      </c>
      <c r="W519" s="8">
        <f t="shared" si="80"/>
        <v>-7.1346469622331696E-3</v>
      </c>
      <c r="X519" s="8">
        <v>2.7826499999999998</v>
      </c>
      <c r="Y519" s="8">
        <v>0.32465500000000003</v>
      </c>
      <c r="Z519" s="9">
        <f t="shared" si="81"/>
        <v>-7.1346469622331696E-3</v>
      </c>
      <c r="AA519" s="8">
        <f t="shared" si="82"/>
        <v>0.18481377050283254</v>
      </c>
      <c r="AB519" s="6">
        <f t="shared" si="83"/>
        <v>0.42989972145005229</v>
      </c>
      <c r="AC519" s="6">
        <f t="shared" si="84"/>
        <v>-0.13558203896466539</v>
      </c>
    </row>
    <row r="520" spans="1:29" hidden="1" x14ac:dyDescent="0.2">
      <c r="A520" s="6">
        <f t="shared" si="71"/>
        <v>0.71138211382113825</v>
      </c>
      <c r="B520" s="6">
        <f t="shared" si="73"/>
        <v>7.1138211382113826E-3</v>
      </c>
      <c r="C520" s="6">
        <f t="shared" si="74"/>
        <v>-7.1138211382113826E-3</v>
      </c>
      <c r="D520" s="6">
        <v>0.17199999999999999</v>
      </c>
      <c r="E520" s="6">
        <v>5.7299999999999997E-2</v>
      </c>
      <c r="F520" s="7">
        <f t="shared" si="85"/>
        <v>-7.1138211382113826E-3</v>
      </c>
      <c r="G520" s="6">
        <f t="shared" si="86"/>
        <v>8.1775989430894307E-3</v>
      </c>
      <c r="H520" s="6">
        <f t="shared" si="75"/>
        <v>9.0430077646153947E-2</v>
      </c>
      <c r="I520" s="6">
        <f t="shared" si="87"/>
        <v>-0.4294479001341685</v>
      </c>
      <c r="J520" s="5"/>
      <c r="K520" s="8">
        <f t="shared" si="72"/>
        <v>0.71138211382113825</v>
      </c>
      <c r="L520" s="8">
        <f t="shared" si="76"/>
        <v>7.1138211382113826E-3</v>
      </c>
      <c r="M520" s="8">
        <f t="shared" si="77"/>
        <v>-7.1138211382113826E-3</v>
      </c>
      <c r="N520" s="8">
        <v>7.5700000000000003E-2</v>
      </c>
      <c r="O520" s="8">
        <v>1.9099999999999999E-2</v>
      </c>
      <c r="P520" s="9">
        <f t="shared" si="88"/>
        <v>-7.1138211382113826E-3</v>
      </c>
      <c r="Q520" s="8">
        <f t="shared" si="89"/>
        <v>2.5188750406504069E-3</v>
      </c>
      <c r="R520" s="6">
        <f t="shared" si="78"/>
        <v>5.0188395477942974E-2</v>
      </c>
      <c r="S520" s="6">
        <f t="shared" si="90"/>
        <v>-0.4576512250854885</v>
      </c>
      <c r="U520" s="8">
        <f>100*D124</f>
        <v>0.71138211382113825</v>
      </c>
      <c r="V520" s="8">
        <f t="shared" si="79"/>
        <v>7.1138211382113826E-3</v>
      </c>
      <c r="W520" s="8">
        <f t="shared" si="80"/>
        <v>-7.1138211382113826E-3</v>
      </c>
      <c r="X520" s="8">
        <v>2.7826499999999998</v>
      </c>
      <c r="Y520" s="8">
        <v>0.32465500000000003</v>
      </c>
      <c r="Z520" s="9">
        <f t="shared" si="81"/>
        <v>-7.1138211382113826E-3</v>
      </c>
      <c r="AA520" s="8">
        <f t="shared" si="82"/>
        <v>0.18458196658597564</v>
      </c>
      <c r="AB520" s="6">
        <f t="shared" si="83"/>
        <v>0.42963003454830256</v>
      </c>
      <c r="AC520" s="6">
        <f t="shared" si="84"/>
        <v>-0.13553358031881527</v>
      </c>
    </row>
    <row r="521" spans="1:29" hidden="1" x14ac:dyDescent="0.2">
      <c r="A521" s="6">
        <f t="shared" si="71"/>
        <v>0.7093397745571659</v>
      </c>
      <c r="B521" s="6">
        <f t="shared" si="73"/>
        <v>7.0933977455716586E-3</v>
      </c>
      <c r="C521" s="6">
        <f t="shared" si="74"/>
        <v>-7.0933977455716586E-3</v>
      </c>
      <c r="D521" s="6">
        <v>0.17199999999999999</v>
      </c>
      <c r="E521" s="6">
        <v>5.7299999999999997E-2</v>
      </c>
      <c r="F521" s="7">
        <f t="shared" ref="F521:F584" si="91">C521</f>
        <v>-7.0933977455716586E-3</v>
      </c>
      <c r="G521" s="6">
        <f t="shared" ref="G521:G584" si="92">E521*E521-4*D521*F521</f>
        <v>8.163547648953301E-3</v>
      </c>
      <c r="H521" s="6">
        <f t="shared" si="75"/>
        <v>9.0352352758261367E-2</v>
      </c>
      <c r="I521" s="6">
        <f t="shared" ref="I521:I584" si="93">(-H521-E521)/2/D521</f>
        <v>-0.42922195569262028</v>
      </c>
      <c r="J521" s="5"/>
      <c r="K521" s="8">
        <f t="shared" si="72"/>
        <v>0.7093397745571659</v>
      </c>
      <c r="L521" s="8">
        <f t="shared" si="76"/>
        <v>7.0933977455716586E-3</v>
      </c>
      <c r="M521" s="8">
        <f t="shared" si="77"/>
        <v>-7.0933977455716586E-3</v>
      </c>
      <c r="N521" s="8">
        <v>7.5700000000000003E-2</v>
      </c>
      <c r="O521" s="8">
        <v>1.9099999999999999E-2</v>
      </c>
      <c r="P521" s="9">
        <f t="shared" ref="P521:P584" si="94">M521</f>
        <v>-7.0933977455716586E-3</v>
      </c>
      <c r="Q521" s="8">
        <f t="shared" ref="Q521:Q584" si="95">O521*O521-4*N521*P521</f>
        <v>2.5126908373590984E-3</v>
      </c>
      <c r="R521" s="6">
        <f t="shared" si="78"/>
        <v>5.0126747723736265E-2</v>
      </c>
      <c r="S521" s="6">
        <f t="shared" ref="S521:S584" si="96">(-R521-O521)/2/N521</f>
        <v>-0.45724404044739941</v>
      </c>
      <c r="U521" s="8">
        <f>100*B521</f>
        <v>0.7093397745571659</v>
      </c>
      <c r="V521" s="8">
        <f t="shared" si="79"/>
        <v>7.0933977455716586E-3</v>
      </c>
      <c r="W521" s="8">
        <f t="shared" si="80"/>
        <v>-7.0933977455716586E-3</v>
      </c>
      <c r="X521" s="8">
        <v>2.7826499999999998</v>
      </c>
      <c r="Y521" s="8">
        <v>0.32465500000000003</v>
      </c>
      <c r="Z521" s="9">
        <f t="shared" si="81"/>
        <v>-7.0933977455716586E-3</v>
      </c>
      <c r="AA521" s="8">
        <f t="shared" si="82"/>
        <v>0.18435464197185991</v>
      </c>
      <c r="AB521" s="6">
        <f t="shared" si="83"/>
        <v>0.42936539447405392</v>
      </c>
      <c r="AC521" s="6">
        <f t="shared" si="84"/>
        <v>-0.13548602851132088</v>
      </c>
    </row>
    <row r="522" spans="1:29" hidden="1" x14ac:dyDescent="0.2">
      <c r="A522" s="6">
        <f t="shared" si="71"/>
        <v>0.70733652312599671</v>
      </c>
      <c r="B522" s="6">
        <f t="shared" si="73"/>
        <v>7.0733652312599668E-3</v>
      </c>
      <c r="C522" s="6">
        <f t="shared" si="74"/>
        <v>-7.0733652312599668E-3</v>
      </c>
      <c r="D522" s="6">
        <v>0.17199999999999999</v>
      </c>
      <c r="E522" s="6">
        <v>5.7299999999999997E-2</v>
      </c>
      <c r="F522" s="7">
        <f t="shared" si="91"/>
        <v>-7.0733652312599668E-3</v>
      </c>
      <c r="G522" s="6">
        <f t="shared" si="92"/>
        <v>8.1497652791068555E-3</v>
      </c>
      <c r="H522" s="6">
        <f t="shared" si="75"/>
        <v>9.0276050418185969E-2</v>
      </c>
      <c r="I522" s="6">
        <f t="shared" si="93"/>
        <v>-0.42900014656449414</v>
      </c>
      <c r="J522" s="5"/>
      <c r="K522" s="8">
        <f t="shared" si="72"/>
        <v>0.70733652312599671</v>
      </c>
      <c r="L522" s="8">
        <f t="shared" si="76"/>
        <v>7.0733652312599668E-3</v>
      </c>
      <c r="M522" s="8">
        <f t="shared" si="77"/>
        <v>-7.0733652312599668E-3</v>
      </c>
      <c r="N522" s="8">
        <v>7.5700000000000003E-2</v>
      </c>
      <c r="O522" s="8">
        <v>1.9099999999999999E-2</v>
      </c>
      <c r="P522" s="9">
        <f t="shared" si="94"/>
        <v>-7.0733652312599668E-3</v>
      </c>
      <c r="Q522" s="8">
        <f t="shared" si="95"/>
        <v>2.506624992025518E-3</v>
      </c>
      <c r="R522" s="6">
        <f t="shared" si="78"/>
        <v>5.0066206087794572E-2</v>
      </c>
      <c r="S522" s="6">
        <f t="shared" si="96"/>
        <v>-0.45684416174236836</v>
      </c>
      <c r="U522" s="8">
        <f>100*D126</f>
        <v>0.70733652312599671</v>
      </c>
      <c r="V522" s="8">
        <f t="shared" si="79"/>
        <v>7.0733652312599668E-3</v>
      </c>
      <c r="W522" s="8">
        <f t="shared" si="80"/>
        <v>-7.0733652312599668E-3</v>
      </c>
      <c r="X522" s="8">
        <v>2.7826499999999998</v>
      </c>
      <c r="Y522" s="8">
        <v>0.32465500000000003</v>
      </c>
      <c r="Z522" s="9">
        <f t="shared" si="81"/>
        <v>-7.0733652312599668E-3</v>
      </c>
      <c r="AA522" s="8">
        <f t="shared" si="82"/>
        <v>0.18413166806806219</v>
      </c>
      <c r="AB522" s="6">
        <f t="shared" si="83"/>
        <v>0.42910566072712464</v>
      </c>
      <c r="AC522" s="6">
        <f t="shared" si="84"/>
        <v>-0.1354393582964305</v>
      </c>
    </row>
    <row r="523" spans="1:29" hidden="1" x14ac:dyDescent="0.2">
      <c r="A523" s="6">
        <f t="shared" si="71"/>
        <v>0.70537124802527651</v>
      </c>
      <c r="B523" s="6">
        <f t="shared" si="73"/>
        <v>7.0537124802527648E-3</v>
      </c>
      <c r="C523" s="6">
        <f t="shared" si="74"/>
        <v>-7.0537124802527648E-3</v>
      </c>
      <c r="D523" s="6">
        <v>0.17199999999999999</v>
      </c>
      <c r="E523" s="6">
        <v>5.7299999999999997E-2</v>
      </c>
      <c r="F523" s="7">
        <f t="shared" si="91"/>
        <v>-7.0537124802527648E-3</v>
      </c>
      <c r="G523" s="6">
        <f t="shared" si="92"/>
        <v>8.1362441864139025E-3</v>
      </c>
      <c r="H523" s="6">
        <f t="shared" si="75"/>
        <v>9.0201131846634294E-2</v>
      </c>
      <c r="I523" s="6">
        <f t="shared" si="93"/>
        <v>-0.42878236001928577</v>
      </c>
      <c r="J523" s="5"/>
      <c r="K523" s="8">
        <f t="shared" si="72"/>
        <v>0.70537124802527651</v>
      </c>
      <c r="L523" s="8">
        <f t="shared" si="76"/>
        <v>7.0537124802527648E-3</v>
      </c>
      <c r="M523" s="8">
        <f t="shared" si="77"/>
        <v>-7.0537124802527648E-3</v>
      </c>
      <c r="N523" s="8">
        <v>7.5700000000000003E-2</v>
      </c>
      <c r="O523" s="8">
        <v>1.9099999999999999E-2</v>
      </c>
      <c r="P523" s="9">
        <f t="shared" si="94"/>
        <v>-7.0537124802527648E-3</v>
      </c>
      <c r="Q523" s="8">
        <f t="shared" si="95"/>
        <v>2.5006741390205373E-3</v>
      </c>
      <c r="R523" s="6">
        <f t="shared" si="78"/>
        <v>5.0006740935803221E-2</v>
      </c>
      <c r="S523" s="6">
        <f t="shared" si="96"/>
        <v>-0.45645139323515993</v>
      </c>
      <c r="U523" s="8">
        <f>100*D127</f>
        <v>0.70537124802527651</v>
      </c>
      <c r="V523" s="8">
        <f t="shared" si="79"/>
        <v>7.0537124802527648E-3</v>
      </c>
      <c r="W523" s="8">
        <f t="shared" si="80"/>
        <v>-7.0537124802527648E-3</v>
      </c>
      <c r="X523" s="8">
        <v>2.7826499999999998</v>
      </c>
      <c r="Y523" s="8">
        <v>0.32465500000000003</v>
      </c>
      <c r="Z523" s="9">
        <f t="shared" si="81"/>
        <v>-7.0537124802527648E-3</v>
      </c>
      <c r="AA523" s="8">
        <f t="shared" si="82"/>
        <v>0.18391292115770144</v>
      </c>
      <c r="AB523" s="6">
        <f t="shared" si="83"/>
        <v>0.4288506979797298</v>
      </c>
      <c r="AC523" s="6">
        <f t="shared" si="84"/>
        <v>-0.13539354535779383</v>
      </c>
    </row>
    <row r="524" spans="1:29" hidden="1" x14ac:dyDescent="0.2">
      <c r="A524" s="6">
        <f t="shared" si="71"/>
        <v>0.70344287949921747</v>
      </c>
      <c r="B524" s="6">
        <f t="shared" si="73"/>
        <v>7.0344287949921751E-3</v>
      </c>
      <c r="C524" s="6">
        <f t="shared" si="74"/>
        <v>-7.0344287949921751E-3</v>
      </c>
      <c r="D524" s="6">
        <v>0.17199999999999999</v>
      </c>
      <c r="E524" s="6">
        <v>5.7299999999999997E-2</v>
      </c>
      <c r="F524" s="7">
        <f t="shared" si="91"/>
        <v>-7.0344287949921751E-3</v>
      </c>
      <c r="G524" s="6">
        <f t="shared" si="92"/>
        <v>8.1229770109546157E-3</v>
      </c>
      <c r="H524" s="6">
        <f t="shared" si="75"/>
        <v>9.0127559663815457E-2</v>
      </c>
      <c r="I524" s="6">
        <f t="shared" si="93"/>
        <v>-0.4285684873948124</v>
      </c>
      <c r="J524" s="5"/>
      <c r="K524" s="8">
        <f t="shared" si="72"/>
        <v>0.70344287949921747</v>
      </c>
      <c r="L524" s="8">
        <f t="shared" si="76"/>
        <v>7.0344287949921751E-3</v>
      </c>
      <c r="M524" s="8">
        <f t="shared" si="77"/>
        <v>-7.0344287949921751E-3</v>
      </c>
      <c r="N524" s="8">
        <v>7.5700000000000003E-2</v>
      </c>
      <c r="O524" s="8">
        <v>1.9099999999999999E-2</v>
      </c>
      <c r="P524" s="9">
        <f t="shared" si="94"/>
        <v>-7.0344287949921751E-3</v>
      </c>
      <c r="Q524" s="8">
        <f t="shared" si="95"/>
        <v>2.4948350391236309E-3</v>
      </c>
      <c r="R524" s="6">
        <f t="shared" si="78"/>
        <v>4.9948323686822872E-2</v>
      </c>
      <c r="S524" s="6">
        <f t="shared" si="96"/>
        <v>-0.45606554614810346</v>
      </c>
      <c r="U524" s="8">
        <f>100*D128</f>
        <v>0.70344287949921747</v>
      </c>
      <c r="V524" s="8">
        <f t="shared" si="79"/>
        <v>7.0344287949921751E-3</v>
      </c>
      <c r="W524" s="8">
        <f t="shared" si="80"/>
        <v>-7.0344287949921751E-3</v>
      </c>
      <c r="X524" s="8">
        <v>2.7826499999999998</v>
      </c>
      <c r="Y524" s="8">
        <v>0.32465500000000003</v>
      </c>
      <c r="Z524" s="9">
        <f t="shared" si="81"/>
        <v>-7.0344287949921751E-3</v>
      </c>
      <c r="AA524" s="8">
        <f t="shared" si="82"/>
        <v>0.18369828217053991</v>
      </c>
      <c r="AB524" s="6">
        <f t="shared" si="83"/>
        <v>0.42860037584040905</v>
      </c>
      <c r="AC524" s="6">
        <f t="shared" si="84"/>
        <v>-0.135348566266043</v>
      </c>
    </row>
    <row r="525" spans="1:29" hidden="1" x14ac:dyDescent="0.2">
      <c r="A525" s="6">
        <f t="shared" si="71"/>
        <v>0.70155038759689925</v>
      </c>
      <c r="B525" s="6">
        <f t="shared" si="73"/>
        <v>7.0155038759689928E-3</v>
      </c>
      <c r="C525" s="6">
        <f t="shared" si="74"/>
        <v>-7.0155038759689928E-3</v>
      </c>
      <c r="D525" s="6">
        <v>0.17199999999999999</v>
      </c>
      <c r="E525" s="6">
        <v>5.7299999999999997E-2</v>
      </c>
      <c r="F525" s="7">
        <f t="shared" si="91"/>
        <v>-7.0155038759689928E-3</v>
      </c>
      <c r="G525" s="6">
        <f t="shared" si="92"/>
        <v>8.1099566666666661E-3</v>
      </c>
      <c r="H525" s="6">
        <f t="shared" si="75"/>
        <v>9.0055297826761235E-2</v>
      </c>
      <c r="I525" s="6">
        <f t="shared" si="93"/>
        <v>-0.42835842391500362</v>
      </c>
      <c r="J525" s="5"/>
      <c r="K525" s="8">
        <f t="shared" si="72"/>
        <v>0.70155038759689925</v>
      </c>
      <c r="L525" s="8">
        <f t="shared" si="76"/>
        <v>7.0155038759689928E-3</v>
      </c>
      <c r="M525" s="8">
        <f t="shared" si="77"/>
        <v>-7.0155038759689928E-3</v>
      </c>
      <c r="N525" s="8">
        <v>7.5700000000000003E-2</v>
      </c>
      <c r="O525" s="8">
        <v>1.9099999999999999E-2</v>
      </c>
      <c r="P525" s="9">
        <f t="shared" si="94"/>
        <v>-7.0155038759689928E-3</v>
      </c>
      <c r="Q525" s="8">
        <f t="shared" si="95"/>
        <v>2.4891045736434112E-3</v>
      </c>
      <c r="R525" s="6">
        <f t="shared" si="78"/>
        <v>4.9890926766731958E-2</v>
      </c>
      <c r="S525" s="6">
        <f t="shared" si="96"/>
        <v>-0.45568643835357964</v>
      </c>
      <c r="U525" s="8">
        <f>100*B525</f>
        <v>0.70155038759689925</v>
      </c>
      <c r="V525" s="8">
        <f t="shared" si="79"/>
        <v>7.0155038759689928E-3</v>
      </c>
      <c r="W525" s="8">
        <f t="shared" si="80"/>
        <v>-7.0155038759689928E-3</v>
      </c>
      <c r="X525" s="8">
        <v>2.7826499999999998</v>
      </c>
      <c r="Y525" s="8">
        <v>0.32465500000000003</v>
      </c>
      <c r="Z525" s="9">
        <f t="shared" si="81"/>
        <v>-7.0155038759689928E-3</v>
      </c>
      <c r="AA525" s="8">
        <f t="shared" si="82"/>
        <v>0.1834876364668605</v>
      </c>
      <c r="AB525" s="6">
        <f t="shared" si="83"/>
        <v>0.4283545686307787</v>
      </c>
      <c r="AC525" s="6">
        <f t="shared" si="84"/>
        <v>-0.13530439843867872</v>
      </c>
    </row>
    <row r="526" spans="1:29" hidden="1" x14ac:dyDescent="0.2">
      <c r="A526" s="6">
        <f t="shared" si="71"/>
        <v>0.69969278033794169</v>
      </c>
      <c r="B526" s="6">
        <f t="shared" si="73"/>
        <v>6.9969278033794168E-3</v>
      </c>
      <c r="C526" s="6">
        <f t="shared" si="74"/>
        <v>-6.9969278033794168E-3</v>
      </c>
      <c r="D526" s="6">
        <v>0.17199999999999999</v>
      </c>
      <c r="E526" s="6">
        <v>5.7299999999999997E-2</v>
      </c>
      <c r="F526" s="7">
        <f t="shared" si="91"/>
        <v>-6.9969278033794168E-3</v>
      </c>
      <c r="G526" s="6">
        <f t="shared" si="92"/>
        <v>8.0971763287250378E-3</v>
      </c>
      <c r="H526" s="6">
        <f t="shared" si="75"/>
        <v>8.9984311569990011E-2</v>
      </c>
      <c r="I526" s="6">
        <f t="shared" si="93"/>
        <v>-0.42815206851741283</v>
      </c>
      <c r="J526" s="5"/>
      <c r="K526" s="8">
        <f t="shared" si="72"/>
        <v>0.69969278033794169</v>
      </c>
      <c r="L526" s="8">
        <f t="shared" si="76"/>
        <v>6.9969278033794168E-3</v>
      </c>
      <c r="M526" s="8">
        <f t="shared" si="77"/>
        <v>-6.9969278033794168E-3</v>
      </c>
      <c r="N526" s="8">
        <v>7.5700000000000003E-2</v>
      </c>
      <c r="O526" s="8">
        <v>1.9099999999999999E-2</v>
      </c>
      <c r="P526" s="9">
        <f t="shared" si="94"/>
        <v>-6.9969278033794168E-3</v>
      </c>
      <c r="Q526" s="8">
        <f t="shared" si="95"/>
        <v>2.4834797388632876E-3</v>
      </c>
      <c r="R526" s="6">
        <f t="shared" si="78"/>
        <v>4.9834523564124579E-2</v>
      </c>
      <c r="S526" s="6">
        <f t="shared" si="96"/>
        <v>-0.45531389408272505</v>
      </c>
      <c r="U526" s="8">
        <f>100*D130</f>
        <v>0.69969278033794169</v>
      </c>
      <c r="V526" s="8">
        <f t="shared" si="79"/>
        <v>6.9969278033794168E-3</v>
      </c>
      <c r="W526" s="8">
        <f t="shared" si="80"/>
        <v>-6.9969278033794168E-3</v>
      </c>
      <c r="X526" s="8">
        <v>2.7826499999999998</v>
      </c>
      <c r="Y526" s="8">
        <v>0.32465500000000003</v>
      </c>
      <c r="Z526" s="9">
        <f t="shared" si="81"/>
        <v>-6.9969278033794168E-3</v>
      </c>
      <c r="AA526" s="8">
        <f t="shared" si="82"/>
        <v>0.18328087363329496</v>
      </c>
      <c r="AB526" s="6">
        <f t="shared" si="83"/>
        <v>0.42811315517430082</v>
      </c>
      <c r="AC526" s="6">
        <f t="shared" si="84"/>
        <v>-0.13526102010211505</v>
      </c>
    </row>
    <row r="527" spans="1:29" hidden="1" x14ac:dyDescent="0.2">
      <c r="A527" s="6">
        <f t="shared" si="71"/>
        <v>0.69786910197869101</v>
      </c>
      <c r="B527" s="6">
        <f t="shared" si="73"/>
        <v>6.9786910197869104E-3</v>
      </c>
      <c r="C527" s="6">
        <f t="shared" si="74"/>
        <v>-6.9786910197869104E-3</v>
      </c>
      <c r="D527" s="6">
        <v>0.17199999999999999</v>
      </c>
      <c r="E527" s="6">
        <v>5.7299999999999997E-2</v>
      </c>
      <c r="F527" s="7">
        <f t="shared" si="91"/>
        <v>-6.9786910197869104E-3</v>
      </c>
      <c r="G527" s="6">
        <f t="shared" si="92"/>
        <v>8.0846294216133929E-3</v>
      </c>
      <c r="H527" s="6">
        <f t="shared" si="75"/>
        <v>8.9914567349308833E-2</v>
      </c>
      <c r="I527" s="6">
        <f t="shared" si="93"/>
        <v>-0.42794932368985128</v>
      </c>
      <c r="J527" s="5"/>
      <c r="K527" s="8">
        <f t="shared" si="72"/>
        <v>0.69786910197869101</v>
      </c>
      <c r="L527" s="8">
        <f t="shared" si="76"/>
        <v>6.9786910197869104E-3</v>
      </c>
      <c r="M527" s="8">
        <f t="shared" si="77"/>
        <v>-6.9786910197869104E-3</v>
      </c>
      <c r="N527" s="8">
        <v>7.5700000000000003E-2</v>
      </c>
      <c r="O527" s="8">
        <v>1.9099999999999999E-2</v>
      </c>
      <c r="P527" s="9">
        <f t="shared" si="94"/>
        <v>-6.9786910197869104E-3</v>
      </c>
      <c r="Q527" s="8">
        <f t="shared" si="95"/>
        <v>2.4779576407914766E-3</v>
      </c>
      <c r="R527" s="6">
        <f t="shared" si="78"/>
        <v>4.9779088388513873E-2</v>
      </c>
      <c r="S527" s="6">
        <f t="shared" si="96"/>
        <v>-0.45494774364936502</v>
      </c>
      <c r="U527" s="8">
        <f>100*D131</f>
        <v>0.69786910197869101</v>
      </c>
      <c r="V527" s="8">
        <f t="shared" si="79"/>
        <v>6.9786910197869104E-3</v>
      </c>
      <c r="W527" s="8">
        <f t="shared" si="80"/>
        <v>-6.9786910197869104E-3</v>
      </c>
      <c r="X527" s="8">
        <v>2.7826499999999998</v>
      </c>
      <c r="Y527" s="8">
        <v>0.32465500000000003</v>
      </c>
      <c r="Z527" s="9">
        <f t="shared" si="81"/>
        <v>-6.9786910197869104E-3</v>
      </c>
      <c r="AA527" s="8">
        <f t="shared" si="82"/>
        <v>0.1830778872898402</v>
      </c>
      <c r="AB527" s="6">
        <f t="shared" si="83"/>
        <v>0.42787601859632213</v>
      </c>
      <c r="AC527" s="6">
        <f t="shared" si="84"/>
        <v>-0.1352184102557494</v>
      </c>
    </row>
    <row r="528" spans="1:29" hidden="1" x14ac:dyDescent="0.2">
      <c r="A528" s="6">
        <f t="shared" si="71"/>
        <v>0.69607843137254899</v>
      </c>
      <c r="B528" s="6">
        <f t="shared" si="73"/>
        <v>6.9607843137254903E-3</v>
      </c>
      <c r="C528" s="6">
        <f t="shared" si="74"/>
        <v>-6.9607843137254903E-3</v>
      </c>
      <c r="D528" s="6">
        <v>0.17199999999999999</v>
      </c>
      <c r="E528" s="6">
        <v>5.7299999999999997E-2</v>
      </c>
      <c r="F528" s="7">
        <f t="shared" si="91"/>
        <v>-6.9607843137254903E-3</v>
      </c>
      <c r="G528" s="6">
        <f t="shared" si="92"/>
        <v>8.0723096078431367E-3</v>
      </c>
      <c r="H528" s="6">
        <f t="shared" si="75"/>
        <v>8.9846032788560765E-2</v>
      </c>
      <c r="I528" s="6">
        <f t="shared" si="93"/>
        <v>-0.42775009531558361</v>
      </c>
      <c r="J528" s="5"/>
      <c r="K528" s="8">
        <f t="shared" si="72"/>
        <v>0.69607843137254899</v>
      </c>
      <c r="L528" s="8">
        <f t="shared" si="76"/>
        <v>6.9607843137254903E-3</v>
      </c>
      <c r="M528" s="8">
        <f t="shared" si="77"/>
        <v>-6.9607843137254903E-3</v>
      </c>
      <c r="N528" s="8">
        <v>7.5700000000000003E-2</v>
      </c>
      <c r="O528" s="8">
        <v>1.9099999999999999E-2</v>
      </c>
      <c r="P528" s="9">
        <f t="shared" si="94"/>
        <v>-6.9607843137254903E-3</v>
      </c>
      <c r="Q528" s="8">
        <f t="shared" si="95"/>
        <v>2.4725354901960787E-3</v>
      </c>
      <c r="R528" s="6">
        <f t="shared" si="78"/>
        <v>4.9724596430700964E-2</v>
      </c>
      <c r="S528" s="6">
        <f t="shared" si="96"/>
        <v>-0.45458782318824942</v>
      </c>
      <c r="U528" s="8">
        <f>100*D132</f>
        <v>0.69607843137254899</v>
      </c>
      <c r="V528" s="8">
        <f t="shared" si="79"/>
        <v>6.9607843137254903E-3</v>
      </c>
      <c r="W528" s="8">
        <f t="shared" si="80"/>
        <v>-6.9607843137254903E-3</v>
      </c>
      <c r="X528" s="8">
        <v>2.7826499999999998</v>
      </c>
      <c r="Y528" s="8">
        <v>0.32465500000000003</v>
      </c>
      <c r="Z528" s="9">
        <f t="shared" si="81"/>
        <v>-6.9607843137254903E-3</v>
      </c>
      <c r="AA528" s="8">
        <f t="shared" si="82"/>
        <v>0.18287857490735296</v>
      </c>
      <c r="AB528" s="6">
        <f t="shared" si="83"/>
        <v>0.42764304613468573</v>
      </c>
      <c r="AC528" s="6">
        <f t="shared" si="84"/>
        <v>-0.13517654863793252</v>
      </c>
    </row>
    <row r="529" spans="1:29" hidden="1" x14ac:dyDescent="0.2">
      <c r="A529" s="6">
        <f t="shared" si="71"/>
        <v>0.6943198804185351</v>
      </c>
      <c r="B529" s="6">
        <f t="shared" si="73"/>
        <v>6.9431988041853514E-3</v>
      </c>
      <c r="C529" s="6">
        <f t="shared" si="74"/>
        <v>-6.9431988041853514E-3</v>
      </c>
      <c r="D529" s="6">
        <v>0.17199999999999999</v>
      </c>
      <c r="E529" s="6">
        <v>5.7299999999999997E-2</v>
      </c>
      <c r="F529" s="7">
        <f t="shared" si="91"/>
        <v>-6.9431988041853514E-3</v>
      </c>
      <c r="G529" s="6">
        <f t="shared" si="92"/>
        <v>8.0602107772795202E-3</v>
      </c>
      <c r="H529" s="6">
        <f t="shared" si="75"/>
        <v>8.9778676629139062E-2</v>
      </c>
      <c r="I529" s="6">
        <f t="shared" si="93"/>
        <v>-0.42755429252656707</v>
      </c>
      <c r="J529" s="5"/>
      <c r="K529" s="8">
        <f t="shared" si="72"/>
        <v>0.6943198804185351</v>
      </c>
      <c r="L529" s="8">
        <f t="shared" si="76"/>
        <v>6.9431988041853514E-3</v>
      </c>
      <c r="M529" s="8">
        <f t="shared" si="77"/>
        <v>-6.9431988041853514E-3</v>
      </c>
      <c r="N529" s="8">
        <v>7.5700000000000003E-2</v>
      </c>
      <c r="O529" s="8">
        <v>1.9099999999999999E-2</v>
      </c>
      <c r="P529" s="9">
        <f t="shared" si="94"/>
        <v>-6.9431988041853514E-3</v>
      </c>
      <c r="Q529" s="8">
        <f t="shared" si="95"/>
        <v>2.4672105979073244E-3</v>
      </c>
      <c r="R529" s="6">
        <f t="shared" si="78"/>
        <v>4.9671023725179293E-2</v>
      </c>
      <c r="S529" s="6">
        <f t="shared" si="96"/>
        <v>-0.45423397440673241</v>
      </c>
      <c r="U529" s="8">
        <f>100*B529</f>
        <v>0.6943198804185351</v>
      </c>
      <c r="V529" s="8">
        <f t="shared" si="79"/>
        <v>6.9431988041853514E-3</v>
      </c>
      <c r="W529" s="8">
        <f t="shared" si="80"/>
        <v>-6.9431988041853514E-3</v>
      </c>
      <c r="X529" s="8">
        <v>2.7826499999999998</v>
      </c>
      <c r="Y529" s="8">
        <v>0.32465500000000003</v>
      </c>
      <c r="Z529" s="9">
        <f t="shared" si="81"/>
        <v>-6.9431988041853514E-3</v>
      </c>
      <c r="AA529" s="8">
        <f t="shared" si="82"/>
        <v>0.18268283763486548</v>
      </c>
      <c r="AB529" s="6">
        <f t="shared" si="83"/>
        <v>0.42741412896026904</v>
      </c>
      <c r="AC529" s="6">
        <f t="shared" si="84"/>
        <v>-0.13513541569372164</v>
      </c>
    </row>
    <row r="530" spans="1:29" hidden="1" x14ac:dyDescent="0.2">
      <c r="A530" s="6">
        <f t="shared" ref="A530:A593" si="97">D134*100</f>
        <v>0.69259259259259254</v>
      </c>
      <c r="B530" s="6">
        <f t="shared" si="73"/>
        <v>6.9259259259259257E-3</v>
      </c>
      <c r="C530" s="6">
        <f t="shared" si="74"/>
        <v>-6.9259259259259257E-3</v>
      </c>
      <c r="D530" s="6">
        <v>0.17199999999999999</v>
      </c>
      <c r="E530" s="6">
        <v>5.7299999999999997E-2</v>
      </c>
      <c r="F530" s="7">
        <f t="shared" si="91"/>
        <v>-6.9259259259259257E-3</v>
      </c>
      <c r="G530" s="6">
        <f t="shared" si="92"/>
        <v>8.0483270370370358E-3</v>
      </c>
      <c r="H530" s="6">
        <f t="shared" si="75"/>
        <v>8.9712468682101462E-2</v>
      </c>
      <c r="I530" s="6">
        <f t="shared" si="93"/>
        <v>-0.42736182756424851</v>
      </c>
      <c r="J530" s="5"/>
      <c r="K530" s="8">
        <f t="shared" ref="K530:K593" si="98">100*D134</f>
        <v>0.69259259259259254</v>
      </c>
      <c r="L530" s="8">
        <f t="shared" si="76"/>
        <v>6.9259259259259257E-3</v>
      </c>
      <c r="M530" s="8">
        <f t="shared" si="77"/>
        <v>-6.9259259259259257E-3</v>
      </c>
      <c r="N530" s="8">
        <v>7.5700000000000003E-2</v>
      </c>
      <c r="O530" s="8">
        <v>1.9099999999999999E-2</v>
      </c>
      <c r="P530" s="9">
        <f t="shared" si="94"/>
        <v>-6.9259259259259257E-3</v>
      </c>
      <c r="Q530" s="8">
        <f t="shared" si="95"/>
        <v>2.4619803703703706E-3</v>
      </c>
      <c r="R530" s="6">
        <f t="shared" si="78"/>
        <v>4.9618347114453246E-2</v>
      </c>
      <c r="S530" s="6">
        <f t="shared" si="96"/>
        <v>-0.45388604434909668</v>
      </c>
      <c r="U530" s="8">
        <f>100*D134</f>
        <v>0.69259259259259254</v>
      </c>
      <c r="V530" s="8">
        <f t="shared" si="79"/>
        <v>6.9259259259259257E-3</v>
      </c>
      <c r="W530" s="8">
        <f t="shared" si="80"/>
        <v>-6.9259259259259257E-3</v>
      </c>
      <c r="X530" s="8">
        <v>2.7826499999999998</v>
      </c>
      <c r="Y530" s="8">
        <v>0.32465500000000003</v>
      </c>
      <c r="Z530" s="9">
        <f t="shared" si="81"/>
        <v>-6.9259259259259257E-3</v>
      </c>
      <c r="AA530" s="8">
        <f t="shared" si="82"/>
        <v>0.18249058013611114</v>
      </c>
      <c r="AB530" s="6">
        <f t="shared" si="83"/>
        <v>0.42718916200684581</v>
      </c>
      <c r="AC530" s="6">
        <f t="shared" si="84"/>
        <v>-0.13509499254430954</v>
      </c>
    </row>
    <row r="531" spans="1:29" hidden="1" x14ac:dyDescent="0.2">
      <c r="A531" s="6">
        <f t="shared" si="97"/>
        <v>0.69089574155653444</v>
      </c>
      <c r="B531" s="6">
        <f t="shared" ref="B531:B594" si="99">A531/100</f>
        <v>6.9089574155653446E-3</v>
      </c>
      <c r="C531" s="6">
        <f t="shared" ref="C531:C594" si="100">-B531</f>
        <v>-6.9089574155653446E-3</v>
      </c>
      <c r="D531" s="6">
        <v>0.17199999999999999</v>
      </c>
      <c r="E531" s="6">
        <v>5.7299999999999997E-2</v>
      </c>
      <c r="F531" s="7">
        <f t="shared" si="91"/>
        <v>-6.9089574155653446E-3</v>
      </c>
      <c r="G531" s="6">
        <f t="shared" si="92"/>
        <v>8.0366527019089563E-3</v>
      </c>
      <c r="H531" s="6">
        <f t="shared" ref="H531:H594" si="101">SQRT(G531)</f>
        <v>8.9647379782729603E-2</v>
      </c>
      <c r="I531" s="6">
        <f t="shared" si="93"/>
        <v>-0.42717261564746978</v>
      </c>
      <c r="J531" s="5"/>
      <c r="K531" s="8">
        <f t="shared" si="98"/>
        <v>0.69089574155653444</v>
      </c>
      <c r="L531" s="8">
        <f t="shared" ref="L531:L594" si="102">K531/100</f>
        <v>6.9089574155653446E-3</v>
      </c>
      <c r="M531" s="8">
        <f t="shared" ref="M531:M594" si="103">-L531</f>
        <v>-6.9089574155653446E-3</v>
      </c>
      <c r="N531" s="8">
        <v>7.5700000000000003E-2</v>
      </c>
      <c r="O531" s="8">
        <v>1.9099999999999999E-2</v>
      </c>
      <c r="P531" s="9">
        <f t="shared" si="94"/>
        <v>-6.9089574155653446E-3</v>
      </c>
      <c r="Q531" s="8">
        <f t="shared" si="95"/>
        <v>2.4568423054331864E-3</v>
      </c>
      <c r="R531" s="6">
        <f t="shared" ref="R531:R594" si="104">SQRT(Q531)</f>
        <v>4.9566544215157729E-2</v>
      </c>
      <c r="S531" s="6">
        <f t="shared" si="96"/>
        <v>-0.45354388517277222</v>
      </c>
      <c r="U531" s="8">
        <f>100*D135</f>
        <v>0.69089574155653444</v>
      </c>
      <c r="V531" s="8">
        <f t="shared" ref="V531:V594" si="105">U531/100</f>
        <v>6.9089574155653446E-3</v>
      </c>
      <c r="W531" s="8">
        <f t="shared" ref="W531:W594" si="106">-V531</f>
        <v>-6.9089574155653446E-3</v>
      </c>
      <c r="X531" s="8">
        <v>2.7826499999999998</v>
      </c>
      <c r="Y531" s="8">
        <v>0.32465500000000003</v>
      </c>
      <c r="Z531" s="9">
        <f t="shared" ref="Z531:Z594" si="107">W531</f>
        <v>-6.9089574155653446E-3</v>
      </c>
      <c r="AA531" s="8">
        <f t="shared" ref="AA531:AA594" si="108">Y531*Y531-4*X531*Z531</f>
        <v>0.18230171043469165</v>
      </c>
      <c r="AB531" s="6">
        <f t="shared" ref="AB531:AB594" si="109">SQRT(AA531)</f>
        <v>0.42696804380971143</v>
      </c>
      <c r="AC531" s="6">
        <f t="shared" ref="AC531:AC594" si="110">(-AB531-Y531)/2/X531</f>
        <v>-0.1350552609580277</v>
      </c>
    </row>
    <row r="532" spans="1:29" hidden="1" x14ac:dyDescent="0.2">
      <c r="A532" s="6">
        <f t="shared" si="97"/>
        <v>0.68922852983988359</v>
      </c>
      <c r="B532" s="6">
        <f t="shared" si="99"/>
        <v>6.8922852983988358E-3</v>
      </c>
      <c r="C532" s="6">
        <f t="shared" si="100"/>
        <v>-6.8922852983988358E-3</v>
      </c>
      <c r="D532" s="6">
        <v>0.17199999999999999</v>
      </c>
      <c r="E532" s="6">
        <v>5.7299999999999997E-2</v>
      </c>
      <c r="F532" s="7">
        <f t="shared" si="91"/>
        <v>-6.8922852983988358E-3</v>
      </c>
      <c r="G532" s="6">
        <f t="shared" si="92"/>
        <v>8.0251822852983982E-3</v>
      </c>
      <c r="H532" s="6">
        <f t="shared" si="101"/>
        <v>8.9583381747388835E-2</v>
      </c>
      <c r="I532" s="6">
        <f t="shared" si="93"/>
        <v>-0.4269865748470606</v>
      </c>
      <c r="J532" s="5"/>
      <c r="K532" s="8">
        <f t="shared" si="98"/>
        <v>0.68922852983988359</v>
      </c>
      <c r="L532" s="8">
        <f t="shared" si="102"/>
        <v>6.8922852983988358E-3</v>
      </c>
      <c r="M532" s="8">
        <f t="shared" si="103"/>
        <v>-6.8922852983988358E-3</v>
      </c>
      <c r="N532" s="8">
        <v>7.5700000000000003E-2</v>
      </c>
      <c r="O532" s="8">
        <v>1.9099999999999999E-2</v>
      </c>
      <c r="P532" s="9">
        <f t="shared" si="94"/>
        <v>-6.8922852983988358E-3</v>
      </c>
      <c r="Q532" s="8">
        <f t="shared" si="95"/>
        <v>2.4517939883551675E-3</v>
      </c>
      <c r="R532" s="6">
        <f t="shared" si="104"/>
        <v>4.951559338587358E-2</v>
      </c>
      <c r="S532" s="6">
        <f t="shared" si="96"/>
        <v>-0.45320735393575684</v>
      </c>
      <c r="U532" s="8">
        <f>100*D136</f>
        <v>0.68922852983988359</v>
      </c>
      <c r="V532" s="8">
        <f t="shared" si="105"/>
        <v>6.8922852983988358E-3</v>
      </c>
      <c r="W532" s="8">
        <f t="shared" si="106"/>
        <v>-6.8922852983988358E-3</v>
      </c>
      <c r="X532" s="8">
        <v>2.7826499999999998</v>
      </c>
      <c r="Y532" s="8">
        <v>0.32465500000000003</v>
      </c>
      <c r="Z532" s="9">
        <f t="shared" si="107"/>
        <v>-6.8922852983988358E-3</v>
      </c>
      <c r="AA532" s="8">
        <f t="shared" si="108"/>
        <v>0.1821161397673581</v>
      </c>
      <c r="AB532" s="6">
        <f t="shared" si="109"/>
        <v>0.4267506763525491</v>
      </c>
      <c r="AC532" s="6">
        <f t="shared" si="110"/>
        <v>-0.13501620332283062</v>
      </c>
    </row>
    <row r="533" spans="1:29" hidden="1" x14ac:dyDescent="0.2">
      <c r="A533" s="6">
        <f t="shared" si="97"/>
        <v>0.68759018759018753</v>
      </c>
      <c r="B533" s="6">
        <f t="shared" si="99"/>
        <v>6.8759018759018756E-3</v>
      </c>
      <c r="C533" s="6">
        <f t="shared" si="100"/>
        <v>-6.8759018759018756E-3</v>
      </c>
      <c r="D533" s="6">
        <v>0.17199999999999999</v>
      </c>
      <c r="E533" s="6">
        <v>5.7299999999999997E-2</v>
      </c>
      <c r="F533" s="7">
        <f t="shared" si="91"/>
        <v>-6.8759018759018756E-3</v>
      </c>
      <c r="G533" s="6">
        <f t="shared" si="92"/>
        <v>8.0139104906204895E-3</v>
      </c>
      <c r="H533" s="6">
        <f t="shared" si="101"/>
        <v>8.9520447332553529E-2</v>
      </c>
      <c r="I533" s="6">
        <f t="shared" si="93"/>
        <v>-0.42680362596672544</v>
      </c>
      <c r="J533" s="5"/>
      <c r="K533" s="8">
        <f t="shared" si="98"/>
        <v>0.68759018759018753</v>
      </c>
      <c r="L533" s="8">
        <f t="shared" si="102"/>
        <v>6.8759018759018756E-3</v>
      </c>
      <c r="M533" s="8">
        <f t="shared" si="103"/>
        <v>-6.8759018759018756E-3</v>
      </c>
      <c r="N533" s="8">
        <v>7.5700000000000003E-2</v>
      </c>
      <c r="O533" s="8">
        <v>1.9099999999999999E-2</v>
      </c>
      <c r="P533" s="9">
        <f t="shared" si="94"/>
        <v>-6.8759018759018756E-3</v>
      </c>
      <c r="Q533" s="8">
        <f t="shared" si="95"/>
        <v>2.4468330880230882E-3</v>
      </c>
      <c r="R533" s="6">
        <f t="shared" si="104"/>
        <v>4.9465473696539974E-2</v>
      </c>
      <c r="S533" s="6">
        <f t="shared" si="96"/>
        <v>-0.45287631239458376</v>
      </c>
      <c r="U533" s="8">
        <f>100*B533</f>
        <v>0.68759018759018753</v>
      </c>
      <c r="V533" s="8">
        <f t="shared" si="105"/>
        <v>6.8759018759018756E-3</v>
      </c>
      <c r="W533" s="8">
        <f t="shared" si="106"/>
        <v>-6.8759018759018756E-3</v>
      </c>
      <c r="X533" s="8">
        <v>2.7826499999999998</v>
      </c>
      <c r="Y533" s="8">
        <v>0.32465500000000003</v>
      </c>
      <c r="Z533" s="9">
        <f t="shared" si="107"/>
        <v>-6.8759018759018756E-3</v>
      </c>
      <c r="AA533" s="8">
        <f t="shared" si="108"/>
        <v>0.18193378244491343</v>
      </c>
      <c r="AB533" s="6">
        <f t="shared" si="109"/>
        <v>0.42653696492204918</v>
      </c>
      <c r="AC533" s="6">
        <f t="shared" si="110"/>
        <v>-0.13497780262017309</v>
      </c>
    </row>
    <row r="534" spans="1:29" hidden="1" x14ac:dyDescent="0.2">
      <c r="A534" s="6">
        <f t="shared" si="97"/>
        <v>0.68597997138769673</v>
      </c>
      <c r="B534" s="6">
        <f t="shared" si="99"/>
        <v>6.8597997138769677E-3</v>
      </c>
      <c r="C534" s="6">
        <f t="shared" si="100"/>
        <v>-6.8597997138769677E-3</v>
      </c>
      <c r="D534" s="6">
        <v>0.17199999999999999</v>
      </c>
      <c r="E534" s="6">
        <v>5.7299999999999997E-2</v>
      </c>
      <c r="F534" s="7">
        <f t="shared" si="91"/>
        <v>-6.8597997138769677E-3</v>
      </c>
      <c r="G534" s="6">
        <f t="shared" si="92"/>
        <v>8.0028322031473528E-3</v>
      </c>
      <c r="H534" s="6">
        <f t="shared" si="101"/>
        <v>8.9458550195872011E-2</v>
      </c>
      <c r="I534" s="6">
        <f t="shared" si="93"/>
        <v>-0.42662369242986048</v>
      </c>
      <c r="J534" s="5"/>
      <c r="K534" s="8">
        <f t="shared" si="98"/>
        <v>0.68597997138769673</v>
      </c>
      <c r="L534" s="8">
        <f t="shared" si="102"/>
        <v>6.8597997138769677E-3</v>
      </c>
      <c r="M534" s="8">
        <f t="shared" si="103"/>
        <v>-6.8597997138769677E-3</v>
      </c>
      <c r="N534" s="8">
        <v>7.5700000000000003E-2</v>
      </c>
      <c r="O534" s="8">
        <v>1.9099999999999999E-2</v>
      </c>
      <c r="P534" s="9">
        <f t="shared" si="94"/>
        <v>-6.8597997138769677E-3</v>
      </c>
      <c r="Q534" s="8">
        <f t="shared" si="95"/>
        <v>2.4419573533619458E-3</v>
      </c>
      <c r="R534" s="6">
        <f t="shared" si="104"/>
        <v>4.9416164899372207E-2</v>
      </c>
      <c r="S534" s="6">
        <f t="shared" si="96"/>
        <v>-0.45255062681223385</v>
      </c>
      <c r="U534" s="8">
        <f>100*D138</f>
        <v>0.68597997138769673</v>
      </c>
      <c r="V534" s="8">
        <f t="shared" si="105"/>
        <v>6.8597997138769677E-3</v>
      </c>
      <c r="W534" s="8">
        <f t="shared" si="106"/>
        <v>-6.8597997138769677E-3</v>
      </c>
      <c r="X534" s="8">
        <v>2.7826499999999998</v>
      </c>
      <c r="Y534" s="8">
        <v>0.32465500000000003</v>
      </c>
      <c r="Z534" s="9">
        <f t="shared" si="107"/>
        <v>-6.8597997138769677E-3</v>
      </c>
      <c r="AA534" s="8">
        <f t="shared" si="108"/>
        <v>0.18175455572027899</v>
      </c>
      <c r="AB534" s="6">
        <f t="shared" si="109"/>
        <v>0.42632681796982813</v>
      </c>
      <c r="AC534" s="6">
        <f t="shared" si="110"/>
        <v>-0.13494004240019913</v>
      </c>
    </row>
    <row r="535" spans="1:29" hidden="1" x14ac:dyDescent="0.2">
      <c r="A535" s="6">
        <f t="shared" si="97"/>
        <v>0.68439716312056731</v>
      </c>
      <c r="B535" s="6">
        <f t="shared" si="99"/>
        <v>6.8439716312056727E-3</v>
      </c>
      <c r="C535" s="6">
        <f t="shared" si="100"/>
        <v>-6.8439716312056727E-3</v>
      </c>
      <c r="D535" s="6">
        <v>0.17199999999999999</v>
      </c>
      <c r="E535" s="6">
        <v>5.7299999999999997E-2</v>
      </c>
      <c r="F535" s="7">
        <f t="shared" si="91"/>
        <v>-6.8439716312056727E-3</v>
      </c>
      <c r="G535" s="6">
        <f t="shared" si="92"/>
        <v>7.9919424822695023E-3</v>
      </c>
      <c r="H535" s="6">
        <f t="shared" si="101"/>
        <v>8.9397664859153347E-2</v>
      </c>
      <c r="I535" s="6">
        <f t="shared" si="93"/>
        <v>-0.4264467001719574</v>
      </c>
      <c r="J535" s="5"/>
      <c r="K535" s="8">
        <f t="shared" si="98"/>
        <v>0.68439716312056731</v>
      </c>
      <c r="L535" s="8">
        <f t="shared" si="102"/>
        <v>6.8439716312056727E-3</v>
      </c>
      <c r="M535" s="8">
        <f t="shared" si="103"/>
        <v>-6.8439716312056727E-3</v>
      </c>
      <c r="N535" s="8">
        <v>7.5700000000000003E-2</v>
      </c>
      <c r="O535" s="8">
        <v>1.9099999999999999E-2</v>
      </c>
      <c r="P535" s="9">
        <f t="shared" si="94"/>
        <v>-6.8439716312056727E-3</v>
      </c>
      <c r="Q535" s="8">
        <f t="shared" si="95"/>
        <v>2.4371646099290781E-3</v>
      </c>
      <c r="R535" s="6">
        <f t="shared" si="104"/>
        <v>4.9367647401198672E-2</v>
      </c>
      <c r="S535" s="6">
        <f t="shared" si="96"/>
        <v>-0.45223016777542058</v>
      </c>
      <c r="U535" s="8">
        <f>100*D139</f>
        <v>0.68439716312056731</v>
      </c>
      <c r="V535" s="8">
        <f t="shared" si="105"/>
        <v>6.8439716312056727E-3</v>
      </c>
      <c r="W535" s="8">
        <f t="shared" si="106"/>
        <v>-6.8439716312056727E-3</v>
      </c>
      <c r="X535" s="8">
        <v>2.7826499999999998</v>
      </c>
      <c r="Y535" s="8">
        <v>0.32465500000000003</v>
      </c>
      <c r="Z535" s="9">
        <f t="shared" si="107"/>
        <v>-6.8439716312056727E-3</v>
      </c>
      <c r="AA535" s="8">
        <f t="shared" si="108"/>
        <v>0.18157837966329787</v>
      </c>
      <c r="AB535" s="6">
        <f t="shared" si="109"/>
        <v>0.42612014698122158</v>
      </c>
      <c r="AC535" s="6">
        <f t="shared" si="110"/>
        <v>-0.13490290675816607</v>
      </c>
    </row>
    <row r="536" spans="1:29" hidden="1" x14ac:dyDescent="0.2">
      <c r="A536" s="6">
        <f t="shared" si="97"/>
        <v>0.68284106891701823</v>
      </c>
      <c r="B536" s="6">
        <f t="shared" si="99"/>
        <v>6.8284106891701828E-3</v>
      </c>
      <c r="C536" s="6">
        <f t="shared" si="100"/>
        <v>-6.8284106891701828E-3</v>
      </c>
      <c r="D536" s="6">
        <v>0.17199999999999999</v>
      </c>
      <c r="E536" s="6">
        <v>5.7299999999999997E-2</v>
      </c>
      <c r="F536" s="7">
        <f t="shared" si="91"/>
        <v>-6.8284106891701828E-3</v>
      </c>
      <c r="G536" s="6">
        <f t="shared" si="92"/>
        <v>7.9812365541490852E-3</v>
      </c>
      <c r="H536" s="6">
        <f t="shared" si="101"/>
        <v>8.9337766673166202E-2</v>
      </c>
      <c r="I536" s="6">
        <f t="shared" si="93"/>
        <v>-0.42627257753827386</v>
      </c>
      <c r="J536" s="5"/>
      <c r="K536" s="8">
        <f t="shared" si="98"/>
        <v>0.68284106891701823</v>
      </c>
      <c r="L536" s="8">
        <f t="shared" si="102"/>
        <v>6.8284106891701828E-3</v>
      </c>
      <c r="M536" s="8">
        <f t="shared" si="103"/>
        <v>-6.8284106891701828E-3</v>
      </c>
      <c r="N536" s="8">
        <v>7.5700000000000003E-2</v>
      </c>
      <c r="O536" s="8">
        <v>1.9099999999999999E-2</v>
      </c>
      <c r="P536" s="9">
        <f t="shared" si="94"/>
        <v>-6.8284106891701828E-3</v>
      </c>
      <c r="Q536" s="8">
        <f t="shared" si="95"/>
        <v>2.4324527566807314E-3</v>
      </c>
      <c r="R536" s="6">
        <f t="shared" si="104"/>
        <v>4.9319902237136802E-2</v>
      </c>
      <c r="S536" s="6">
        <f t="shared" si="96"/>
        <v>-0.45191481002071859</v>
      </c>
      <c r="U536" s="8">
        <f>100*D140</f>
        <v>0.68284106891701823</v>
      </c>
      <c r="V536" s="8">
        <f t="shared" si="105"/>
        <v>6.8284106891701828E-3</v>
      </c>
      <c r="W536" s="8">
        <f t="shared" si="106"/>
        <v>-6.8284106891701828E-3</v>
      </c>
      <c r="X536" s="8">
        <v>2.7826499999999998</v>
      </c>
      <c r="Y536" s="8">
        <v>0.32465500000000003</v>
      </c>
      <c r="Z536" s="9">
        <f t="shared" si="107"/>
        <v>-6.8284106891701828E-3</v>
      </c>
      <c r="AA536" s="8">
        <f t="shared" si="108"/>
        <v>0.18140517704187764</v>
      </c>
      <c r="AB536" s="6">
        <f t="shared" si="109"/>
        <v>0.42591686635055631</v>
      </c>
      <c r="AC536" s="6">
        <f t="shared" si="110"/>
        <v>-0.13486638031203282</v>
      </c>
    </row>
    <row r="537" spans="1:29" hidden="1" x14ac:dyDescent="0.2">
      <c r="A537" s="6">
        <f t="shared" si="97"/>
        <v>0.68131101813110184</v>
      </c>
      <c r="B537" s="6">
        <f t="shared" si="99"/>
        <v>6.8131101813110181E-3</v>
      </c>
      <c r="C537" s="6">
        <f t="shared" si="100"/>
        <v>-6.8131101813110181E-3</v>
      </c>
      <c r="D537" s="6">
        <v>0.17199999999999999</v>
      </c>
      <c r="E537" s="6">
        <v>5.7299999999999997E-2</v>
      </c>
      <c r="F537" s="7">
        <f t="shared" si="91"/>
        <v>-6.8131101813110181E-3</v>
      </c>
      <c r="G537" s="6">
        <f t="shared" si="92"/>
        <v>7.9707098047419808E-3</v>
      </c>
      <c r="H537" s="6">
        <f t="shared" si="101"/>
        <v>8.9278831784146806E-2</v>
      </c>
      <c r="I537" s="6">
        <f t="shared" si="93"/>
        <v>-0.42610125518647329</v>
      </c>
      <c r="J537" s="5"/>
      <c r="K537" s="8">
        <f t="shared" si="98"/>
        <v>0.68131101813110184</v>
      </c>
      <c r="L537" s="8">
        <f t="shared" si="102"/>
        <v>6.8131101813110181E-3</v>
      </c>
      <c r="M537" s="8">
        <f t="shared" si="103"/>
        <v>-6.8131101813110181E-3</v>
      </c>
      <c r="N537" s="8">
        <v>7.5700000000000003E-2</v>
      </c>
      <c r="O537" s="8">
        <v>1.9099999999999999E-2</v>
      </c>
      <c r="P537" s="9">
        <f t="shared" si="94"/>
        <v>-6.8131101813110181E-3</v>
      </c>
      <c r="Q537" s="8">
        <f t="shared" si="95"/>
        <v>2.4278197629009767E-3</v>
      </c>
      <c r="R537" s="6">
        <f t="shared" si="104"/>
        <v>4.9272911045532684E-2</v>
      </c>
      <c r="S537" s="6">
        <f t="shared" si="96"/>
        <v>-0.45160443226904018</v>
      </c>
      <c r="U537" s="8">
        <f>100*B537</f>
        <v>0.68131101813110184</v>
      </c>
      <c r="V537" s="8">
        <f t="shared" si="105"/>
        <v>6.8131101813110181E-3</v>
      </c>
      <c r="W537" s="8">
        <f t="shared" si="106"/>
        <v>-6.8131101813110181E-3</v>
      </c>
      <c r="X537" s="8">
        <v>2.7826499999999998</v>
      </c>
      <c r="Y537" s="8">
        <v>0.32465500000000003</v>
      </c>
      <c r="Z537" s="9">
        <f t="shared" si="107"/>
        <v>-6.8131101813110181E-3</v>
      </c>
      <c r="AA537" s="8">
        <f t="shared" si="108"/>
        <v>0.18123487320910042</v>
      </c>
      <c r="AB537" s="6">
        <f t="shared" si="109"/>
        <v>0.42571689326253009</v>
      </c>
      <c r="AC537" s="6">
        <f t="shared" si="110"/>
        <v>-0.1348304481811457</v>
      </c>
    </row>
    <row r="538" spans="1:29" hidden="1" x14ac:dyDescent="0.2">
      <c r="A538" s="6">
        <f t="shared" si="97"/>
        <v>0.67980636237897651</v>
      </c>
      <c r="B538" s="6">
        <f t="shared" si="99"/>
        <v>6.7980636237897655E-3</v>
      </c>
      <c r="C538" s="6">
        <f t="shared" si="100"/>
        <v>-6.7980636237897655E-3</v>
      </c>
      <c r="D538" s="6">
        <v>0.17199999999999999</v>
      </c>
      <c r="E538" s="6">
        <v>5.7299999999999997E-2</v>
      </c>
      <c r="F538" s="7">
        <f t="shared" si="91"/>
        <v>-6.7980636237897655E-3</v>
      </c>
      <c r="G538" s="6">
        <f t="shared" si="92"/>
        <v>7.9603577731673578E-3</v>
      </c>
      <c r="H538" s="6">
        <f t="shared" si="101"/>
        <v>8.9220837101920081E-2</v>
      </c>
      <c r="I538" s="6">
        <f t="shared" si="93"/>
        <v>-0.42593266599395374</v>
      </c>
      <c r="J538" s="5"/>
      <c r="K538" s="8">
        <f t="shared" si="98"/>
        <v>0.67980636237897651</v>
      </c>
      <c r="L538" s="8">
        <f t="shared" si="102"/>
        <v>6.7980636237897655E-3</v>
      </c>
      <c r="M538" s="8">
        <f t="shared" si="103"/>
        <v>-6.7980636237897655E-3</v>
      </c>
      <c r="N538" s="8">
        <v>7.5700000000000003E-2</v>
      </c>
      <c r="O538" s="8">
        <v>1.9099999999999999E-2</v>
      </c>
      <c r="P538" s="9">
        <f t="shared" si="94"/>
        <v>-6.7980636237897655E-3</v>
      </c>
      <c r="Q538" s="8">
        <f t="shared" si="95"/>
        <v>2.4232636652835411E-3</v>
      </c>
      <c r="R538" s="6">
        <f t="shared" si="104"/>
        <v>4.9226656044094048E-2</v>
      </c>
      <c r="S538" s="6">
        <f t="shared" si="96"/>
        <v>-0.45129891706799236</v>
      </c>
      <c r="U538" s="8">
        <f>100*D142</f>
        <v>0.67980636237897651</v>
      </c>
      <c r="V538" s="8">
        <f t="shared" si="105"/>
        <v>6.7980636237897655E-3</v>
      </c>
      <c r="W538" s="8">
        <f t="shared" si="106"/>
        <v>-6.7980636237897655E-3</v>
      </c>
      <c r="X538" s="8">
        <v>2.7826499999999998</v>
      </c>
      <c r="Y538" s="8">
        <v>0.32465500000000003</v>
      </c>
      <c r="Z538" s="9">
        <f t="shared" si="107"/>
        <v>-6.7980636237897655E-3</v>
      </c>
      <c r="AA538" s="8">
        <f t="shared" si="108"/>
        <v>0.18106739599595439</v>
      </c>
      <c r="AB538" s="6">
        <f t="shared" si="109"/>
        <v>0.42552014757935303</v>
      </c>
      <c r="AC538" s="6">
        <f t="shared" si="110"/>
        <v>-0.13479509596595926</v>
      </c>
    </row>
    <row r="539" spans="1:29" hidden="1" x14ac:dyDescent="0.2">
      <c r="A539" s="6">
        <f t="shared" si="97"/>
        <v>0.67832647462277085</v>
      </c>
      <c r="B539" s="6">
        <f t="shared" si="99"/>
        <v>6.7832647462277088E-3</v>
      </c>
      <c r="C539" s="6">
        <f t="shared" si="100"/>
        <v>-6.7832647462277088E-3</v>
      </c>
      <c r="D539" s="6">
        <v>0.17199999999999999</v>
      </c>
      <c r="E539" s="6">
        <v>5.7299999999999997E-2</v>
      </c>
      <c r="F539" s="7">
        <f t="shared" si="91"/>
        <v>-6.7832647462277088E-3</v>
      </c>
      <c r="G539" s="6">
        <f t="shared" si="92"/>
        <v>7.9501761454046638E-3</v>
      </c>
      <c r="H539" s="6">
        <f t="shared" si="101"/>
        <v>8.9163760269543729E-2</v>
      </c>
      <c r="I539" s="6">
        <f t="shared" si="93"/>
        <v>-0.42576674496960387</v>
      </c>
      <c r="J539" s="5"/>
      <c r="K539" s="8">
        <f t="shared" si="98"/>
        <v>0.67832647462277085</v>
      </c>
      <c r="L539" s="8">
        <f t="shared" si="102"/>
        <v>6.7832647462277088E-3</v>
      </c>
      <c r="M539" s="8">
        <f t="shared" si="103"/>
        <v>-6.7832647462277088E-3</v>
      </c>
      <c r="N539" s="8">
        <v>7.5700000000000003E-2</v>
      </c>
      <c r="O539" s="8">
        <v>1.9099999999999999E-2</v>
      </c>
      <c r="P539" s="9">
        <f t="shared" si="94"/>
        <v>-6.7832647462277088E-3</v>
      </c>
      <c r="Q539" s="8">
        <f t="shared" si="95"/>
        <v>2.4187825651577504E-3</v>
      </c>
      <c r="R539" s="6">
        <f t="shared" si="104"/>
        <v>4.9181120007150615E-2</v>
      </c>
      <c r="S539" s="6">
        <f t="shared" si="96"/>
        <v>-0.45099815064168169</v>
      </c>
      <c r="U539" s="8">
        <f>100*D143</f>
        <v>0.67832647462277085</v>
      </c>
      <c r="V539" s="8">
        <f t="shared" si="105"/>
        <v>6.7832647462277088E-3</v>
      </c>
      <c r="W539" s="8">
        <f t="shared" si="106"/>
        <v>-6.7832647462277088E-3</v>
      </c>
      <c r="X539" s="8">
        <v>2.7826499999999998</v>
      </c>
      <c r="Y539" s="8">
        <v>0.32465500000000003</v>
      </c>
      <c r="Z539" s="9">
        <f t="shared" si="107"/>
        <v>-6.7832647462277088E-3</v>
      </c>
      <c r="AA539" s="8">
        <f t="shared" si="108"/>
        <v>0.18090267560936216</v>
      </c>
      <c r="AB539" s="6">
        <f t="shared" si="109"/>
        <v>0.42532655173332662</v>
      </c>
      <c r="AC539" s="6">
        <f t="shared" si="110"/>
        <v>-0.1347603097287346</v>
      </c>
    </row>
    <row r="540" spans="1:29" hidden="1" x14ac:dyDescent="0.2">
      <c r="A540" s="6">
        <f t="shared" si="97"/>
        <v>0.6768707482993197</v>
      </c>
      <c r="B540" s="6">
        <f t="shared" si="99"/>
        <v>6.7687074829931972E-3</v>
      </c>
      <c r="C540" s="6">
        <f t="shared" si="100"/>
        <v>-6.7687074829931972E-3</v>
      </c>
      <c r="D540" s="6">
        <v>0.17199999999999999</v>
      </c>
      <c r="E540" s="6">
        <v>5.7299999999999997E-2</v>
      </c>
      <c r="F540" s="7">
        <f t="shared" si="91"/>
        <v>-6.7687074829931972E-3</v>
      </c>
      <c r="G540" s="6">
        <f t="shared" si="92"/>
        <v>7.94016074829932E-3</v>
      </c>
      <c r="H540" s="6">
        <f t="shared" si="101"/>
        <v>8.9107579634390921E-2</v>
      </c>
      <c r="I540" s="6">
        <f t="shared" si="93"/>
        <v>-0.42560342916974103</v>
      </c>
      <c r="J540" s="5"/>
      <c r="K540" s="8">
        <f t="shared" si="98"/>
        <v>0.6768707482993197</v>
      </c>
      <c r="L540" s="8">
        <f t="shared" si="102"/>
        <v>6.7687074829931972E-3</v>
      </c>
      <c r="M540" s="8">
        <f t="shared" si="103"/>
        <v>-6.7687074829931972E-3</v>
      </c>
      <c r="N540" s="8">
        <v>7.5700000000000003E-2</v>
      </c>
      <c r="O540" s="8">
        <v>1.9099999999999999E-2</v>
      </c>
      <c r="P540" s="9">
        <f t="shared" si="94"/>
        <v>-6.7687074829931972E-3</v>
      </c>
      <c r="Q540" s="8">
        <f t="shared" si="95"/>
        <v>2.4143746258503402E-3</v>
      </c>
      <c r="R540" s="6">
        <f t="shared" si="104"/>
        <v>4.9136286243980018E-2</v>
      </c>
      <c r="S540" s="6">
        <f t="shared" si="96"/>
        <v>-0.45070202274755616</v>
      </c>
      <c r="U540" s="8">
        <f>100*D144</f>
        <v>0.6768707482993197</v>
      </c>
      <c r="V540" s="8">
        <f t="shared" si="105"/>
        <v>6.7687074829931972E-3</v>
      </c>
      <c r="W540" s="8">
        <f t="shared" si="106"/>
        <v>-6.7687074829931972E-3</v>
      </c>
      <c r="X540" s="8">
        <v>2.7826499999999998</v>
      </c>
      <c r="Y540" s="8">
        <v>0.32465500000000003</v>
      </c>
      <c r="Z540" s="9">
        <f t="shared" si="107"/>
        <v>-6.7687074829931972E-3</v>
      </c>
      <c r="AA540" s="8">
        <f t="shared" si="108"/>
        <v>0.18074064453520411</v>
      </c>
      <c r="AB540" s="6">
        <f t="shared" si="109"/>
        <v>0.42513603062455679</v>
      </c>
      <c r="AC540" s="6">
        <f t="shared" si="110"/>
        <v>-0.13472607597515979</v>
      </c>
    </row>
    <row r="541" spans="1:29" hidden="1" x14ac:dyDescent="0.2">
      <c r="A541" s="6">
        <f t="shared" si="97"/>
        <v>0.67543859649122806</v>
      </c>
      <c r="B541" s="6">
        <f t="shared" si="99"/>
        <v>6.7543859649122802E-3</v>
      </c>
      <c r="C541" s="6">
        <f t="shared" si="100"/>
        <v>-6.7543859649122802E-3</v>
      </c>
      <c r="D541" s="6">
        <v>0.17199999999999999</v>
      </c>
      <c r="E541" s="6">
        <v>5.7299999999999997E-2</v>
      </c>
      <c r="F541" s="7">
        <f t="shared" si="91"/>
        <v>-6.7543859649122802E-3</v>
      </c>
      <c r="G541" s="6">
        <f t="shared" si="92"/>
        <v>7.9303075438596476E-3</v>
      </c>
      <c r="H541" s="6">
        <f t="shared" si="101"/>
        <v>8.9052274220592753E-2</v>
      </c>
      <c r="I541" s="6">
        <f t="shared" si="93"/>
        <v>-0.42544265761800221</v>
      </c>
      <c r="J541" s="5"/>
      <c r="K541" s="8">
        <f t="shared" si="98"/>
        <v>0.67543859649122806</v>
      </c>
      <c r="L541" s="8">
        <f t="shared" si="102"/>
        <v>6.7543859649122802E-3</v>
      </c>
      <c r="M541" s="8">
        <f t="shared" si="103"/>
        <v>-6.7543859649122802E-3</v>
      </c>
      <c r="N541" s="8">
        <v>7.5700000000000003E-2</v>
      </c>
      <c r="O541" s="8">
        <v>1.9099999999999999E-2</v>
      </c>
      <c r="P541" s="9">
        <f t="shared" si="94"/>
        <v>-6.7543859649122802E-3</v>
      </c>
      <c r="Q541" s="8">
        <f t="shared" si="95"/>
        <v>2.4100380701754386E-3</v>
      </c>
      <c r="R541" s="6">
        <f t="shared" si="104"/>
        <v>4.9092138578141396E-2</v>
      </c>
      <c r="S541" s="6">
        <f t="shared" si="96"/>
        <v>-0.45041042653990354</v>
      </c>
      <c r="U541" s="8">
        <f>100*B541</f>
        <v>0.67543859649122806</v>
      </c>
      <c r="V541" s="8">
        <f t="shared" si="105"/>
        <v>6.7543859649122802E-3</v>
      </c>
      <c r="W541" s="8">
        <f t="shared" si="106"/>
        <v>-6.7543859649122802E-3</v>
      </c>
      <c r="X541" s="8">
        <v>2.7826499999999998</v>
      </c>
      <c r="Y541" s="8">
        <v>0.32465500000000003</v>
      </c>
      <c r="Z541" s="9">
        <f t="shared" si="107"/>
        <v>-6.7543859649122802E-3</v>
      </c>
      <c r="AA541" s="8">
        <f t="shared" si="108"/>
        <v>0.18058123744605264</v>
      </c>
      <c r="AB541" s="6">
        <f t="shared" si="109"/>
        <v>0.42494851152351698</v>
      </c>
      <c r="AC541" s="6">
        <f t="shared" si="110"/>
        <v>-0.13469238163684205</v>
      </c>
    </row>
    <row r="542" spans="1:29" hidden="1" x14ac:dyDescent="0.2">
      <c r="A542" s="6">
        <f t="shared" si="97"/>
        <v>0.67402945113788493</v>
      </c>
      <c r="B542" s="6">
        <f t="shared" si="99"/>
        <v>6.740294511378849E-3</v>
      </c>
      <c r="C542" s="6">
        <f t="shared" si="100"/>
        <v>-6.740294511378849E-3</v>
      </c>
      <c r="D542" s="6">
        <v>0.17199999999999999</v>
      </c>
      <c r="E542" s="6">
        <v>5.7299999999999997E-2</v>
      </c>
      <c r="F542" s="7">
        <f t="shared" si="91"/>
        <v>-6.740294511378849E-3</v>
      </c>
      <c r="G542" s="6">
        <f t="shared" si="92"/>
        <v>7.9206126238286472E-3</v>
      </c>
      <c r="H542" s="6">
        <f t="shared" si="101"/>
        <v>8.8997823702766168E-2</v>
      </c>
      <c r="I542" s="6">
        <f t="shared" si="93"/>
        <v>-0.42528437122897145</v>
      </c>
      <c r="J542" s="5"/>
      <c r="K542" s="8">
        <f t="shared" si="98"/>
        <v>0.67402945113788493</v>
      </c>
      <c r="L542" s="8">
        <f t="shared" si="102"/>
        <v>6.740294511378849E-3</v>
      </c>
      <c r="M542" s="8">
        <f t="shared" si="103"/>
        <v>-6.740294511378849E-3</v>
      </c>
      <c r="N542" s="8">
        <v>7.5700000000000003E-2</v>
      </c>
      <c r="O542" s="8">
        <v>1.9099999999999999E-2</v>
      </c>
      <c r="P542" s="9">
        <f t="shared" si="94"/>
        <v>-6.740294511378849E-3</v>
      </c>
      <c r="Q542" s="8">
        <f t="shared" si="95"/>
        <v>2.4057711780455155E-3</v>
      </c>
      <c r="R542" s="6">
        <f t="shared" si="104"/>
        <v>4.9048661327762207E-2</v>
      </c>
      <c r="S542" s="6">
        <f t="shared" si="96"/>
        <v>-0.45012325843964468</v>
      </c>
      <c r="U542" s="8">
        <f>100*D146</f>
        <v>0.67402945113788493</v>
      </c>
      <c r="V542" s="8">
        <f t="shared" si="105"/>
        <v>6.740294511378849E-3</v>
      </c>
      <c r="W542" s="8">
        <f t="shared" si="106"/>
        <v>-6.740294511378849E-3</v>
      </c>
      <c r="X542" s="8">
        <v>2.7826499999999998</v>
      </c>
      <c r="Y542" s="8">
        <v>0.32465500000000003</v>
      </c>
      <c r="Z542" s="9">
        <f t="shared" si="107"/>
        <v>-6.740294511378849E-3</v>
      </c>
      <c r="AA542" s="8">
        <f t="shared" si="108"/>
        <v>0.18042439111335346</v>
      </c>
      <c r="AB542" s="6">
        <f t="shared" si="109"/>
        <v>0.42476392397819457</v>
      </c>
      <c r="AC542" s="6">
        <f t="shared" si="110"/>
        <v>-0.13465921405462322</v>
      </c>
    </row>
    <row r="543" spans="1:29" hidden="1" x14ac:dyDescent="0.2">
      <c r="A543" s="6">
        <f t="shared" si="97"/>
        <v>0.67264276228419662</v>
      </c>
      <c r="B543" s="6">
        <f t="shared" si="99"/>
        <v>6.7264276228419665E-3</v>
      </c>
      <c r="C543" s="6">
        <f t="shared" si="100"/>
        <v>-6.7264276228419665E-3</v>
      </c>
      <c r="D543" s="6">
        <v>0.17199999999999999</v>
      </c>
      <c r="E543" s="6">
        <v>5.7299999999999997E-2</v>
      </c>
      <c r="F543" s="7">
        <f t="shared" si="91"/>
        <v>-6.7264276228419665E-3</v>
      </c>
      <c r="G543" s="6">
        <f t="shared" si="92"/>
        <v>7.9110722045152709E-3</v>
      </c>
      <c r="H543" s="6">
        <f t="shared" si="101"/>
        <v>8.8944208380957956E-2</v>
      </c>
      <c r="I543" s="6">
        <f t="shared" si="93"/>
        <v>-0.42512851273534291</v>
      </c>
      <c r="J543" s="5"/>
      <c r="K543" s="8">
        <f t="shared" si="98"/>
        <v>0.67264276228419662</v>
      </c>
      <c r="L543" s="8">
        <f t="shared" si="102"/>
        <v>6.7264276228419665E-3</v>
      </c>
      <c r="M543" s="8">
        <f t="shared" si="103"/>
        <v>-6.7264276228419665E-3</v>
      </c>
      <c r="N543" s="8">
        <v>7.5700000000000003E-2</v>
      </c>
      <c r="O543" s="8">
        <v>1.9099999999999999E-2</v>
      </c>
      <c r="P543" s="9">
        <f t="shared" si="94"/>
        <v>-6.7264276228419665E-3</v>
      </c>
      <c r="Q543" s="8">
        <f t="shared" si="95"/>
        <v>2.4015722841965476E-3</v>
      </c>
      <c r="R543" s="6">
        <f t="shared" si="104"/>
        <v>4.9005839286727325E-2</v>
      </c>
      <c r="S543" s="6">
        <f t="shared" si="96"/>
        <v>-0.44984041801008801</v>
      </c>
      <c r="U543" s="8">
        <f>100*D147</f>
        <v>0.67264276228419662</v>
      </c>
      <c r="V543" s="8">
        <f t="shared" si="105"/>
        <v>6.7264276228419665E-3</v>
      </c>
      <c r="W543" s="8">
        <f t="shared" si="106"/>
        <v>-6.7264276228419665E-3</v>
      </c>
      <c r="X543" s="8">
        <v>2.7826499999999998</v>
      </c>
      <c r="Y543" s="8">
        <v>0.32465500000000003</v>
      </c>
      <c r="Z543" s="9">
        <f t="shared" si="107"/>
        <v>-6.7264276228419665E-3</v>
      </c>
      <c r="AA543" s="8">
        <f t="shared" si="108"/>
        <v>0.18027004432380481</v>
      </c>
      <c r="AB543" s="6">
        <f t="shared" si="109"/>
        <v>0.42458219972557115</v>
      </c>
      <c r="AC543" s="6">
        <f t="shared" si="110"/>
        <v>-0.13462656096267428</v>
      </c>
    </row>
    <row r="544" spans="1:29" hidden="1" x14ac:dyDescent="0.2">
      <c r="A544" s="6">
        <f t="shared" si="97"/>
        <v>0.67127799736495386</v>
      </c>
      <c r="B544" s="6">
        <f t="shared" si="99"/>
        <v>6.7127799736495389E-3</v>
      </c>
      <c r="C544" s="6">
        <f t="shared" si="100"/>
        <v>-6.7127799736495389E-3</v>
      </c>
      <c r="D544" s="6">
        <v>0.17199999999999999</v>
      </c>
      <c r="E544" s="6">
        <v>5.7299999999999997E-2</v>
      </c>
      <c r="F544" s="7">
        <f t="shared" si="91"/>
        <v>-6.7127799736495389E-3</v>
      </c>
      <c r="G544" s="6">
        <f t="shared" si="92"/>
        <v>7.9016826218708813E-3</v>
      </c>
      <c r="H544" s="6">
        <f t="shared" si="101"/>
        <v>8.8891409156739556E-2</v>
      </c>
      <c r="I544" s="6">
        <f t="shared" si="93"/>
        <v>-0.42497502661842901</v>
      </c>
      <c r="J544" s="5"/>
      <c r="K544" s="8">
        <f t="shared" si="98"/>
        <v>0.67127799736495386</v>
      </c>
      <c r="L544" s="8">
        <f t="shared" si="102"/>
        <v>6.7127799736495389E-3</v>
      </c>
      <c r="M544" s="8">
        <f t="shared" si="103"/>
        <v>-6.7127799736495389E-3</v>
      </c>
      <c r="N544" s="8">
        <v>7.5700000000000003E-2</v>
      </c>
      <c r="O544" s="8">
        <v>1.9099999999999999E-2</v>
      </c>
      <c r="P544" s="9">
        <f t="shared" si="94"/>
        <v>-6.7127799736495389E-3</v>
      </c>
      <c r="Q544" s="8">
        <f t="shared" si="95"/>
        <v>2.3974397760210806E-3</v>
      </c>
      <c r="R544" s="6">
        <f t="shared" si="104"/>
        <v>4.8963657706722445E-2</v>
      </c>
      <c r="S544" s="6">
        <f t="shared" si="96"/>
        <v>-0.44956180783832522</v>
      </c>
      <c r="U544" s="8">
        <f>100*D148</f>
        <v>0.67127799736495386</v>
      </c>
      <c r="V544" s="8">
        <f t="shared" si="105"/>
        <v>6.7127799736495389E-3</v>
      </c>
      <c r="W544" s="8">
        <f t="shared" si="106"/>
        <v>-6.7127799736495389E-3</v>
      </c>
      <c r="X544" s="8">
        <v>2.7826499999999998</v>
      </c>
      <c r="Y544" s="8">
        <v>0.32465500000000003</v>
      </c>
      <c r="Z544" s="9">
        <f t="shared" si="107"/>
        <v>-6.7127799736495389E-3</v>
      </c>
      <c r="AA544" s="8">
        <f t="shared" si="108"/>
        <v>0.18011813779970359</v>
      </c>
      <c r="AB544" s="6">
        <f t="shared" si="109"/>
        <v>0.42440327260720268</v>
      </c>
      <c r="AC544" s="6">
        <f t="shared" si="110"/>
        <v>-0.13459441047332629</v>
      </c>
    </row>
    <row r="545" spans="1:29" hidden="1" x14ac:dyDescent="0.2">
      <c r="A545" s="6">
        <f t="shared" si="97"/>
        <v>0.66993464052287588</v>
      </c>
      <c r="B545" s="6">
        <f t="shared" si="99"/>
        <v>6.6993464052287587E-3</v>
      </c>
      <c r="C545" s="6">
        <f t="shared" si="100"/>
        <v>-6.6993464052287587E-3</v>
      </c>
      <c r="D545" s="6">
        <v>0.17199999999999999</v>
      </c>
      <c r="E545" s="6">
        <v>5.7299999999999997E-2</v>
      </c>
      <c r="F545" s="7">
        <f t="shared" si="91"/>
        <v>-6.6993464052287587E-3</v>
      </c>
      <c r="G545" s="6">
        <f t="shared" si="92"/>
        <v>7.8924403267973849E-3</v>
      </c>
      <c r="H545" s="6">
        <f t="shared" si="101"/>
        <v>8.8839407510391377E-2</v>
      </c>
      <c r="I545" s="6">
        <f t="shared" si="93"/>
        <v>-0.42482385904183539</v>
      </c>
      <c r="J545" s="5"/>
      <c r="K545" s="8">
        <f t="shared" si="98"/>
        <v>0.66993464052287588</v>
      </c>
      <c r="L545" s="8">
        <f t="shared" si="102"/>
        <v>6.6993464052287587E-3</v>
      </c>
      <c r="M545" s="8">
        <f t="shared" si="103"/>
        <v>-6.6993464052287587E-3</v>
      </c>
      <c r="N545" s="8">
        <v>7.5700000000000003E-2</v>
      </c>
      <c r="O545" s="8">
        <v>1.9099999999999999E-2</v>
      </c>
      <c r="P545" s="9">
        <f t="shared" si="94"/>
        <v>-6.6993464052287587E-3</v>
      </c>
      <c r="Q545" s="8">
        <f t="shared" si="95"/>
        <v>2.3933720915032685E-3</v>
      </c>
      <c r="R545" s="6">
        <f t="shared" si="104"/>
        <v>4.8922102280086741E-2</v>
      </c>
      <c r="S545" s="6">
        <f t="shared" si="96"/>
        <v>-0.44928733342197313</v>
      </c>
      <c r="U545" s="8">
        <f>100*B545</f>
        <v>0.66993464052287588</v>
      </c>
      <c r="V545" s="8">
        <f t="shared" si="105"/>
        <v>6.6993464052287587E-3</v>
      </c>
      <c r="W545" s="8">
        <f t="shared" si="106"/>
        <v>-6.6993464052287587E-3</v>
      </c>
      <c r="X545" s="8">
        <v>2.7826499999999998</v>
      </c>
      <c r="Y545" s="8">
        <v>0.32465500000000003</v>
      </c>
      <c r="Z545" s="9">
        <f t="shared" si="107"/>
        <v>-6.6993464052287587E-3</v>
      </c>
      <c r="AA545" s="8">
        <f t="shared" si="108"/>
        <v>0.17996861412303924</v>
      </c>
      <c r="AB545" s="6">
        <f t="shared" si="109"/>
        <v>0.42422707848867836</v>
      </c>
      <c r="AC545" s="6">
        <f t="shared" si="110"/>
        <v>-0.13456275106259832</v>
      </c>
    </row>
    <row r="546" spans="1:29" hidden="1" x14ac:dyDescent="0.2">
      <c r="A546" s="6">
        <f t="shared" si="97"/>
        <v>0.66861219195849553</v>
      </c>
      <c r="B546" s="6">
        <f t="shared" si="99"/>
        <v>6.6861219195849557E-3</v>
      </c>
      <c r="C546" s="6">
        <f t="shared" si="100"/>
        <v>-6.6861219195849557E-3</v>
      </c>
      <c r="D546" s="6">
        <v>0.17199999999999999</v>
      </c>
      <c r="E546" s="6">
        <v>5.7299999999999997E-2</v>
      </c>
      <c r="F546" s="7">
        <f t="shared" si="91"/>
        <v>-6.6861219195849557E-3</v>
      </c>
      <c r="G546" s="6">
        <f t="shared" si="92"/>
        <v>7.8833418806744486E-3</v>
      </c>
      <c r="H546" s="6">
        <f t="shared" si="101"/>
        <v>8.8788185479119056E-2</v>
      </c>
      <c r="I546" s="6">
        <f t="shared" si="93"/>
        <v>-0.42467495778813685</v>
      </c>
      <c r="J546" s="5"/>
      <c r="K546" s="8">
        <f t="shared" si="98"/>
        <v>0.66861219195849553</v>
      </c>
      <c r="L546" s="8">
        <f t="shared" si="102"/>
        <v>6.6861219195849557E-3</v>
      </c>
      <c r="M546" s="8">
        <f t="shared" si="103"/>
        <v>-6.6861219195849557E-3</v>
      </c>
      <c r="N546" s="8">
        <v>7.5700000000000003E-2</v>
      </c>
      <c r="O546" s="8">
        <v>1.9099999999999999E-2</v>
      </c>
      <c r="P546" s="9">
        <f t="shared" si="94"/>
        <v>-6.6861219195849557E-3</v>
      </c>
      <c r="Q546" s="8">
        <f t="shared" si="95"/>
        <v>2.389367717250325E-3</v>
      </c>
      <c r="R546" s="6">
        <f t="shared" si="104"/>
        <v>4.8881159123432466E-2</v>
      </c>
      <c r="S546" s="6">
        <f t="shared" si="96"/>
        <v>-0.44901690306098063</v>
      </c>
      <c r="U546" s="8">
        <f>100*D150</f>
        <v>0.66861219195849553</v>
      </c>
      <c r="V546" s="8">
        <f t="shared" si="105"/>
        <v>6.6861219195849557E-3</v>
      </c>
      <c r="W546" s="8">
        <f t="shared" si="106"/>
        <v>-6.6861219195849557E-3</v>
      </c>
      <c r="X546" s="8">
        <v>2.7826499999999998</v>
      </c>
      <c r="Y546" s="8">
        <v>0.32465500000000003</v>
      </c>
      <c r="Z546" s="9">
        <f t="shared" si="107"/>
        <v>-6.6861219195849557E-3</v>
      </c>
      <c r="AA546" s="8">
        <f t="shared" si="108"/>
        <v>0.17982141766313231</v>
      </c>
      <c r="AB546" s="6">
        <f t="shared" si="109"/>
        <v>0.42405355518275317</v>
      </c>
      <c r="AC546" s="6">
        <f t="shared" si="110"/>
        <v>-0.1345315715563857</v>
      </c>
    </row>
    <row r="547" spans="1:29" hidden="1" x14ac:dyDescent="0.2">
      <c r="A547" s="6">
        <f t="shared" si="97"/>
        <v>0.66731016731016735</v>
      </c>
      <c r="B547" s="6">
        <f t="shared" si="99"/>
        <v>6.6731016731016732E-3</v>
      </c>
      <c r="C547" s="6">
        <f t="shared" si="100"/>
        <v>-6.6731016731016732E-3</v>
      </c>
      <c r="D547" s="6">
        <v>0.17199999999999999</v>
      </c>
      <c r="E547" s="6">
        <v>5.7299999999999997E-2</v>
      </c>
      <c r="F547" s="7">
        <f t="shared" si="91"/>
        <v>-6.6731016731016732E-3</v>
      </c>
      <c r="G547" s="6">
        <f t="shared" si="92"/>
        <v>7.8743839510939505E-3</v>
      </c>
      <c r="H547" s="6">
        <f t="shared" si="101"/>
        <v>8.8737725636247572E-2</v>
      </c>
      <c r="I547" s="6">
        <f t="shared" si="93"/>
        <v>-0.42452827219839412</v>
      </c>
      <c r="J547" s="5"/>
      <c r="K547" s="8">
        <f t="shared" si="98"/>
        <v>0.66731016731016735</v>
      </c>
      <c r="L547" s="8">
        <f t="shared" si="102"/>
        <v>6.6731016731016732E-3</v>
      </c>
      <c r="M547" s="8">
        <f t="shared" si="103"/>
        <v>-6.6731016731016732E-3</v>
      </c>
      <c r="N547" s="8">
        <v>7.5700000000000003E-2</v>
      </c>
      <c r="O547" s="8">
        <v>1.9099999999999999E-2</v>
      </c>
      <c r="P547" s="9">
        <f t="shared" si="94"/>
        <v>-6.6731016731016732E-3</v>
      </c>
      <c r="Q547" s="8">
        <f t="shared" si="95"/>
        <v>2.3854251866151869E-3</v>
      </c>
      <c r="R547" s="6">
        <f t="shared" si="104"/>
        <v>4.8840814761991702E-2</v>
      </c>
      <c r="S547" s="6">
        <f t="shared" si="96"/>
        <v>-0.44875042775423846</v>
      </c>
      <c r="U547" s="8">
        <f>100*D151</f>
        <v>0.66731016731016735</v>
      </c>
      <c r="V547" s="8">
        <f t="shared" si="105"/>
        <v>6.6731016731016732E-3</v>
      </c>
      <c r="W547" s="8">
        <f t="shared" si="106"/>
        <v>-6.6731016731016732E-3</v>
      </c>
      <c r="X547" s="8">
        <v>2.7826499999999998</v>
      </c>
      <c r="Y547" s="8">
        <v>0.32465500000000003</v>
      </c>
      <c r="Z547" s="9">
        <f t="shared" si="107"/>
        <v>-6.6731016731016732E-3</v>
      </c>
      <c r="AA547" s="8">
        <f t="shared" si="108"/>
        <v>0.17967649450762552</v>
      </c>
      <c r="AB547" s="6">
        <f t="shared" si="109"/>
        <v>0.42388264237595941</v>
      </c>
      <c r="AC547" s="6">
        <f t="shared" si="110"/>
        <v>-0.134500861117273</v>
      </c>
    </row>
    <row r="548" spans="1:29" hidden="1" x14ac:dyDescent="0.2">
      <c r="A548" s="6">
        <f t="shared" si="97"/>
        <v>0.66602809706257982</v>
      </c>
      <c r="B548" s="6">
        <f t="shared" si="99"/>
        <v>6.6602809706257978E-3</v>
      </c>
      <c r="C548" s="6">
        <f t="shared" si="100"/>
        <v>-6.6602809706257978E-3</v>
      </c>
      <c r="D548" s="6">
        <v>0.17199999999999999</v>
      </c>
      <c r="E548" s="6">
        <v>5.7299999999999997E-2</v>
      </c>
      <c r="F548" s="7">
        <f t="shared" si="91"/>
        <v>-6.6602809706257978E-3</v>
      </c>
      <c r="G548" s="6">
        <f t="shared" si="92"/>
        <v>7.865563307790549E-3</v>
      </c>
      <c r="H548" s="6">
        <f t="shared" si="101"/>
        <v>8.8688011071342387E-2</v>
      </c>
      <c r="I548" s="6">
        <f t="shared" si="93"/>
        <v>-0.42438375311436743</v>
      </c>
      <c r="J548" s="5"/>
      <c r="K548" s="8">
        <f t="shared" si="98"/>
        <v>0.66602809706257982</v>
      </c>
      <c r="L548" s="8">
        <f t="shared" si="102"/>
        <v>6.6602809706257978E-3</v>
      </c>
      <c r="M548" s="8">
        <f t="shared" si="103"/>
        <v>-6.6602809706257978E-3</v>
      </c>
      <c r="N548" s="8">
        <v>7.5700000000000003E-2</v>
      </c>
      <c r="O548" s="8">
        <v>1.9099999999999999E-2</v>
      </c>
      <c r="P548" s="9">
        <f t="shared" si="94"/>
        <v>-6.6602809706257978E-3</v>
      </c>
      <c r="Q548" s="8">
        <f t="shared" si="95"/>
        <v>2.3815430779054918E-3</v>
      </c>
      <c r="R548" s="6">
        <f t="shared" si="104"/>
        <v>4.8801056114652804E-2</v>
      </c>
      <c r="S548" s="6">
        <f t="shared" si="96"/>
        <v>-0.44848782110074503</v>
      </c>
      <c r="U548" s="8">
        <f>100*D152</f>
        <v>0.66602809706257982</v>
      </c>
      <c r="V548" s="8">
        <f t="shared" si="105"/>
        <v>6.6602809706257978E-3</v>
      </c>
      <c r="W548" s="8">
        <f t="shared" si="106"/>
        <v>-6.6602809706257978E-3</v>
      </c>
      <c r="X548" s="8">
        <v>2.7826499999999998</v>
      </c>
      <c r="Y548" s="8">
        <v>0.32465500000000003</v>
      </c>
      <c r="Z548" s="9">
        <f t="shared" si="107"/>
        <v>-6.6602809706257978E-3</v>
      </c>
      <c r="AA548" s="8">
        <f t="shared" si="108"/>
        <v>0.17953379239664752</v>
      </c>
      <c r="AB548" s="6">
        <f t="shared" si="109"/>
        <v>0.42371428155851382</v>
      </c>
      <c r="AC548" s="6">
        <f t="shared" si="110"/>
        <v>-0.13447060923193968</v>
      </c>
    </row>
    <row r="549" spans="1:29" hidden="1" x14ac:dyDescent="0.2">
      <c r="A549" s="6">
        <f t="shared" si="97"/>
        <v>0.66476552598225602</v>
      </c>
      <c r="B549" s="6">
        <f t="shared" si="99"/>
        <v>6.6476552598225599E-3</v>
      </c>
      <c r="C549" s="6">
        <f t="shared" si="100"/>
        <v>-6.6476552598225599E-3</v>
      </c>
      <c r="D549" s="6">
        <v>0.17199999999999999</v>
      </c>
      <c r="E549" s="6">
        <v>5.7299999999999997E-2</v>
      </c>
      <c r="F549" s="7">
        <f t="shared" si="91"/>
        <v>-6.6476552598225599E-3</v>
      </c>
      <c r="G549" s="6">
        <f t="shared" si="92"/>
        <v>7.8568768187579213E-3</v>
      </c>
      <c r="H549" s="6">
        <f t="shared" si="101"/>
        <v>8.8639025371209504E-2</v>
      </c>
      <c r="I549" s="6">
        <f t="shared" si="93"/>
        <v>-0.42424135282328351</v>
      </c>
      <c r="J549" s="5"/>
      <c r="K549" s="8">
        <f t="shared" si="98"/>
        <v>0.66476552598225602</v>
      </c>
      <c r="L549" s="8">
        <f t="shared" si="102"/>
        <v>6.6476552598225599E-3</v>
      </c>
      <c r="M549" s="8">
        <f t="shared" si="103"/>
        <v>-6.6476552598225599E-3</v>
      </c>
      <c r="N549" s="8">
        <v>7.5700000000000003E-2</v>
      </c>
      <c r="O549" s="8">
        <v>1.9099999999999999E-2</v>
      </c>
      <c r="P549" s="9">
        <f t="shared" si="94"/>
        <v>-6.6476552598225599E-3</v>
      </c>
      <c r="Q549" s="8">
        <f t="shared" si="95"/>
        <v>2.3777200126742712E-3</v>
      </c>
      <c r="R549" s="6">
        <f t="shared" si="104"/>
        <v>4.8761870479651116E-2</v>
      </c>
      <c r="S549" s="6">
        <f t="shared" si="96"/>
        <v>-0.44822899920509324</v>
      </c>
      <c r="U549" s="8">
        <f>100*B549</f>
        <v>0.66476552598225602</v>
      </c>
      <c r="V549" s="8">
        <f t="shared" si="105"/>
        <v>6.6476552598225599E-3</v>
      </c>
      <c r="W549" s="8">
        <f t="shared" si="106"/>
        <v>-6.6476552598225599E-3</v>
      </c>
      <c r="X549" s="8">
        <v>2.7826499999999998</v>
      </c>
      <c r="Y549" s="8">
        <v>0.32465500000000003</v>
      </c>
      <c r="Z549" s="9">
        <f t="shared" si="107"/>
        <v>-6.6476552598225599E-3</v>
      </c>
      <c r="AA549" s="8">
        <f t="shared" si="108"/>
        <v>0.17939326065998101</v>
      </c>
      <c r="AB549" s="6">
        <f t="shared" si="109"/>
        <v>0.42354841595735077</v>
      </c>
      <c r="AC549" s="6">
        <f t="shared" si="110"/>
        <v>-0.13444080569912686</v>
      </c>
    </row>
    <row r="550" spans="1:29" hidden="1" x14ac:dyDescent="0.2">
      <c r="A550" s="6">
        <f t="shared" si="97"/>
        <v>0.66352201257861632</v>
      </c>
      <c r="B550" s="6">
        <f t="shared" si="99"/>
        <v>6.6352201257861634E-3</v>
      </c>
      <c r="C550" s="6">
        <f t="shared" si="100"/>
        <v>-6.6352201257861634E-3</v>
      </c>
      <c r="D550" s="6">
        <v>0.17199999999999999</v>
      </c>
      <c r="E550" s="6">
        <v>5.7299999999999997E-2</v>
      </c>
      <c r="F550" s="7">
        <f t="shared" si="91"/>
        <v>-6.6352201257861634E-3</v>
      </c>
      <c r="G550" s="6">
        <f t="shared" si="92"/>
        <v>7.848321446540879E-3</v>
      </c>
      <c r="H550" s="6">
        <f t="shared" si="101"/>
        <v>8.8590752601729703E-2</v>
      </c>
      <c r="I550" s="6">
        <f t="shared" si="93"/>
        <v>-0.42410102500502828</v>
      </c>
      <c r="J550" s="5"/>
      <c r="K550" s="8">
        <f t="shared" si="98"/>
        <v>0.66352201257861632</v>
      </c>
      <c r="L550" s="8">
        <f t="shared" si="102"/>
        <v>6.6352201257861634E-3</v>
      </c>
      <c r="M550" s="8">
        <f t="shared" si="103"/>
        <v>-6.6352201257861634E-3</v>
      </c>
      <c r="N550" s="8">
        <v>7.5700000000000003E-2</v>
      </c>
      <c r="O550" s="8">
        <v>1.9099999999999999E-2</v>
      </c>
      <c r="P550" s="9">
        <f t="shared" si="94"/>
        <v>-6.6352201257861634E-3</v>
      </c>
      <c r="Q550" s="8">
        <f t="shared" si="95"/>
        <v>2.3739546540880504E-3</v>
      </c>
      <c r="R550" s="6">
        <f t="shared" si="104"/>
        <v>4.8723245520880996E-2</v>
      </c>
      <c r="S550" s="6">
        <f t="shared" si="96"/>
        <v>-0.44797388058706072</v>
      </c>
      <c r="U550" s="8">
        <f>100*D154</f>
        <v>0.66352201257861632</v>
      </c>
      <c r="V550" s="8">
        <f t="shared" si="105"/>
        <v>6.6352201257861634E-3</v>
      </c>
      <c r="W550" s="8">
        <f t="shared" si="106"/>
        <v>-6.6352201257861634E-3</v>
      </c>
      <c r="X550" s="8">
        <v>2.7826499999999998</v>
      </c>
      <c r="Y550" s="8">
        <v>0.32465500000000003</v>
      </c>
      <c r="Z550" s="9">
        <f t="shared" si="107"/>
        <v>-6.6352201257861634E-3</v>
      </c>
      <c r="AA550" s="8">
        <f t="shared" si="108"/>
        <v>0.17925485015707548</v>
      </c>
      <c r="AB550" s="6">
        <f t="shared" si="109"/>
        <v>0.42338499047211803</v>
      </c>
      <c r="AC550" s="6">
        <f t="shared" si="110"/>
        <v>-0.13441144061813703</v>
      </c>
    </row>
    <row r="551" spans="1:29" hidden="1" x14ac:dyDescent="0.2">
      <c r="A551" s="6">
        <f t="shared" si="97"/>
        <v>0.66229712858926337</v>
      </c>
      <c r="B551" s="6">
        <f t="shared" si="99"/>
        <v>6.6229712858926334E-3</v>
      </c>
      <c r="C551" s="6">
        <f t="shared" si="100"/>
        <v>-6.6229712858926334E-3</v>
      </c>
      <c r="D551" s="6">
        <v>0.17199999999999999</v>
      </c>
      <c r="E551" s="6">
        <v>5.7299999999999997E-2</v>
      </c>
      <c r="F551" s="7">
        <f t="shared" si="91"/>
        <v>-6.6229712858926334E-3</v>
      </c>
      <c r="G551" s="6">
        <f t="shared" si="92"/>
        <v>7.8398942446941313E-3</v>
      </c>
      <c r="H551" s="6">
        <f t="shared" si="101"/>
        <v>8.8543177290484276E-2</v>
      </c>
      <c r="I551" s="6">
        <f t="shared" si="93"/>
        <v>-0.42396272468164037</v>
      </c>
      <c r="J551" s="5"/>
      <c r="K551" s="8">
        <f t="shared" si="98"/>
        <v>0.66229712858926337</v>
      </c>
      <c r="L551" s="8">
        <f t="shared" si="102"/>
        <v>6.6229712858926334E-3</v>
      </c>
      <c r="M551" s="8">
        <f t="shared" si="103"/>
        <v>-6.6229712858926334E-3</v>
      </c>
      <c r="N551" s="8">
        <v>7.5700000000000003E-2</v>
      </c>
      <c r="O551" s="8">
        <v>1.9099999999999999E-2</v>
      </c>
      <c r="P551" s="9">
        <f t="shared" si="94"/>
        <v>-6.6229712858926334E-3</v>
      </c>
      <c r="Q551" s="8">
        <f t="shared" si="95"/>
        <v>2.3702457053682898E-3</v>
      </c>
      <c r="R551" s="6">
        <f t="shared" si="104"/>
        <v>4.86851692547976E-2</v>
      </c>
      <c r="S551" s="6">
        <f t="shared" si="96"/>
        <v>-0.44772238609509646</v>
      </c>
      <c r="U551" s="8">
        <f>100*D155</f>
        <v>0.66229712858926337</v>
      </c>
      <c r="V551" s="8">
        <f t="shared" si="105"/>
        <v>6.6229712858926334E-3</v>
      </c>
      <c r="W551" s="8">
        <f t="shared" si="106"/>
        <v>-6.6229712858926334E-3</v>
      </c>
      <c r="X551" s="8">
        <v>2.7826499999999998</v>
      </c>
      <c r="Y551" s="8">
        <v>0.32465500000000003</v>
      </c>
      <c r="Z551" s="9">
        <f t="shared" si="107"/>
        <v>-6.6229712858926334E-3</v>
      </c>
      <c r="AA551" s="8">
        <f t="shared" si="108"/>
        <v>0.17911851321975658</v>
      </c>
      <c r="AB551" s="6">
        <f t="shared" si="109"/>
        <v>0.42322395161398485</v>
      </c>
      <c r="AC551" s="6">
        <f t="shared" si="110"/>
        <v>-0.13438250437783855</v>
      </c>
    </row>
    <row r="552" spans="1:29" hidden="1" x14ac:dyDescent="0.2">
      <c r="A552" s="6">
        <f t="shared" si="97"/>
        <v>0.66109045848822801</v>
      </c>
      <c r="B552" s="6">
        <f t="shared" si="99"/>
        <v>6.6109045848822797E-3</v>
      </c>
      <c r="C552" s="6">
        <f t="shared" si="100"/>
        <v>-6.6109045848822797E-3</v>
      </c>
      <c r="D552" s="6">
        <v>0.17199999999999999</v>
      </c>
      <c r="E552" s="6">
        <v>5.7299999999999997E-2</v>
      </c>
      <c r="F552" s="7">
        <f t="shared" si="91"/>
        <v>-6.6109045848822797E-3</v>
      </c>
      <c r="G552" s="6">
        <f t="shared" si="92"/>
        <v>7.8315923543990085E-3</v>
      </c>
      <c r="H552" s="6">
        <f t="shared" si="101"/>
        <v>8.84962844101322E-2</v>
      </c>
      <c r="I552" s="6">
        <f t="shared" si="93"/>
        <v>-0.42382640816898898</v>
      </c>
      <c r="J552" s="5"/>
      <c r="K552" s="8">
        <f t="shared" si="98"/>
        <v>0.66109045848822801</v>
      </c>
      <c r="L552" s="8">
        <f t="shared" si="102"/>
        <v>6.6109045848822797E-3</v>
      </c>
      <c r="M552" s="8">
        <f t="shared" si="103"/>
        <v>-6.6109045848822797E-3</v>
      </c>
      <c r="N552" s="8">
        <v>7.5700000000000003E-2</v>
      </c>
      <c r="O552" s="8">
        <v>1.9099999999999999E-2</v>
      </c>
      <c r="P552" s="9">
        <f t="shared" si="94"/>
        <v>-6.6109045848822797E-3</v>
      </c>
      <c r="Q552" s="8">
        <f t="shared" si="95"/>
        <v>2.3665919083023547E-3</v>
      </c>
      <c r="R552" s="6">
        <f t="shared" si="104"/>
        <v>4.8647630037879079E-2</v>
      </c>
      <c r="S552" s="6">
        <f t="shared" si="96"/>
        <v>-0.44747443882350774</v>
      </c>
      <c r="U552" s="8">
        <f>100*D156</f>
        <v>0.66109045848822801</v>
      </c>
      <c r="V552" s="8">
        <f t="shared" si="105"/>
        <v>6.6109045848822797E-3</v>
      </c>
      <c r="W552" s="8">
        <f t="shared" si="106"/>
        <v>-6.6109045848822797E-3</v>
      </c>
      <c r="X552" s="8">
        <v>2.7826499999999998</v>
      </c>
      <c r="Y552" s="8">
        <v>0.32465500000000003</v>
      </c>
      <c r="Z552" s="9">
        <f t="shared" si="107"/>
        <v>-6.6109045848822797E-3</v>
      </c>
      <c r="AA552" s="8">
        <f t="shared" si="108"/>
        <v>0.17898420359749073</v>
      </c>
      <c r="AB552" s="6">
        <f t="shared" si="109"/>
        <v>0.42306524744711749</v>
      </c>
      <c r="AC552" s="6">
        <f t="shared" si="110"/>
        <v>-0.13435398764614981</v>
      </c>
    </row>
    <row r="553" spans="1:29" hidden="1" x14ac:dyDescent="0.2">
      <c r="A553" s="6">
        <f t="shared" si="97"/>
        <v>0.65990159901599021</v>
      </c>
      <c r="B553" s="6">
        <f t="shared" si="99"/>
        <v>6.5990159901599017E-3</v>
      </c>
      <c r="C553" s="6">
        <f t="shared" si="100"/>
        <v>-6.5990159901599017E-3</v>
      </c>
      <c r="D553" s="6">
        <v>0.17199999999999999</v>
      </c>
      <c r="E553" s="6">
        <v>5.7299999999999997E-2</v>
      </c>
      <c r="F553" s="7">
        <f t="shared" si="91"/>
        <v>-6.5990159901599017E-3</v>
      </c>
      <c r="G553" s="6">
        <f t="shared" si="92"/>
        <v>7.8234130012300104E-3</v>
      </c>
      <c r="H553" s="6">
        <f t="shared" si="101"/>
        <v>8.8450059362501332E-2</v>
      </c>
      <c r="I553" s="6">
        <f t="shared" si="93"/>
        <v>-0.42369203303052716</v>
      </c>
      <c r="J553" s="5"/>
      <c r="K553" s="8">
        <f t="shared" si="98"/>
        <v>0.65990159901599021</v>
      </c>
      <c r="L553" s="8">
        <f t="shared" si="102"/>
        <v>6.5990159901599017E-3</v>
      </c>
      <c r="M553" s="8">
        <f t="shared" si="103"/>
        <v>-6.5990159901599017E-3</v>
      </c>
      <c r="N553" s="8">
        <v>7.5700000000000003E-2</v>
      </c>
      <c r="O553" s="8">
        <v>1.9099999999999999E-2</v>
      </c>
      <c r="P553" s="9">
        <f t="shared" si="94"/>
        <v>-6.5990159901599017E-3</v>
      </c>
      <c r="Q553" s="8">
        <f t="shared" si="95"/>
        <v>2.3629920418204186E-3</v>
      </c>
      <c r="R553" s="6">
        <f t="shared" si="104"/>
        <v>4.8610616554621261E-2</v>
      </c>
      <c r="S553" s="6">
        <f t="shared" si="96"/>
        <v>-0.44722996403316556</v>
      </c>
      <c r="U553" s="8">
        <f>100*B553</f>
        <v>0.65990159901599021</v>
      </c>
      <c r="V553" s="8">
        <f t="shared" si="105"/>
        <v>6.5990159901599017E-3</v>
      </c>
      <c r="W553" s="8">
        <f t="shared" si="106"/>
        <v>-6.5990159901599017E-3</v>
      </c>
      <c r="X553" s="8">
        <v>2.7826499999999998</v>
      </c>
      <c r="Y553" s="8">
        <v>0.32465500000000003</v>
      </c>
      <c r="Z553" s="9">
        <f t="shared" si="107"/>
        <v>-6.5990159901599017E-3</v>
      </c>
      <c r="AA553" s="8">
        <f t="shared" si="108"/>
        <v>0.17885187640507383</v>
      </c>
      <c r="AB553" s="6">
        <f t="shared" si="109"/>
        <v>0.42290882753268916</v>
      </c>
      <c r="AC553" s="6">
        <f t="shared" si="110"/>
        <v>-0.13432588135997867</v>
      </c>
    </row>
    <row r="554" spans="1:29" hidden="1" x14ac:dyDescent="0.2">
      <c r="A554" s="6">
        <f t="shared" si="97"/>
        <v>0.65873015873015872</v>
      </c>
      <c r="B554" s="6">
        <f t="shared" si="99"/>
        <v>6.587301587301587E-3</v>
      </c>
      <c r="C554" s="6">
        <f t="shared" si="100"/>
        <v>-6.587301587301587E-3</v>
      </c>
      <c r="D554" s="6">
        <v>0.17199999999999999</v>
      </c>
      <c r="E554" s="6">
        <v>5.7299999999999997E-2</v>
      </c>
      <c r="F554" s="7">
        <f t="shared" si="91"/>
        <v>-6.587301587301587E-3</v>
      </c>
      <c r="G554" s="6">
        <f t="shared" si="92"/>
        <v>7.8153534920634912E-3</v>
      </c>
      <c r="H554" s="6">
        <f t="shared" si="101"/>
        <v>8.8404487963357897E-2</v>
      </c>
      <c r="I554" s="6">
        <f t="shared" si="93"/>
        <v>-0.42355955803301715</v>
      </c>
      <c r="J554" s="5"/>
      <c r="K554" s="8">
        <f t="shared" si="98"/>
        <v>0.65873015873015872</v>
      </c>
      <c r="L554" s="8">
        <f t="shared" si="102"/>
        <v>6.587301587301587E-3</v>
      </c>
      <c r="M554" s="8">
        <f t="shared" si="103"/>
        <v>-6.587301587301587E-3</v>
      </c>
      <c r="N554" s="8">
        <v>7.5700000000000003E-2</v>
      </c>
      <c r="O554" s="8">
        <v>1.9099999999999999E-2</v>
      </c>
      <c r="P554" s="9">
        <f t="shared" si="94"/>
        <v>-6.587301587301587E-3</v>
      </c>
      <c r="Q554" s="8">
        <f t="shared" si="95"/>
        <v>2.3594449206349208E-3</v>
      </c>
      <c r="R554" s="6">
        <f t="shared" si="104"/>
        <v>4.8574117806038646E-2</v>
      </c>
      <c r="S554" s="6">
        <f t="shared" si="96"/>
        <v>-0.44698888907555245</v>
      </c>
      <c r="U554" s="8">
        <f>100*D158</f>
        <v>0.65873015873015872</v>
      </c>
      <c r="V554" s="8">
        <f t="shared" si="105"/>
        <v>6.587301587301587E-3</v>
      </c>
      <c r="W554" s="8">
        <f t="shared" si="106"/>
        <v>-6.587301587301587E-3</v>
      </c>
      <c r="X554" s="8">
        <v>2.7826499999999998</v>
      </c>
      <c r="Y554" s="8">
        <v>0.32465500000000003</v>
      </c>
      <c r="Z554" s="9">
        <f t="shared" si="107"/>
        <v>-6.587301587301587E-3</v>
      </c>
      <c r="AA554" s="8">
        <f t="shared" si="108"/>
        <v>0.17872148807261906</v>
      </c>
      <c r="AB554" s="6">
        <f t="shared" si="109"/>
        <v>0.42275464287529602</v>
      </c>
      <c r="AC554" s="6">
        <f t="shared" si="110"/>
        <v>-0.13429817671559416</v>
      </c>
    </row>
    <row r="555" spans="1:29" hidden="1" x14ac:dyDescent="0.2">
      <c r="A555" s="6">
        <f t="shared" si="97"/>
        <v>0.65757575757575759</v>
      </c>
      <c r="B555" s="6">
        <f t="shared" si="99"/>
        <v>6.5757575757575759E-3</v>
      </c>
      <c r="C555" s="6">
        <f t="shared" si="100"/>
        <v>-6.5757575757575759E-3</v>
      </c>
      <c r="D555" s="6">
        <v>0.17199999999999999</v>
      </c>
      <c r="E555" s="6">
        <v>5.7299999999999997E-2</v>
      </c>
      <c r="F555" s="7">
        <f t="shared" si="91"/>
        <v>-6.5757575757575759E-3</v>
      </c>
      <c r="G555" s="6">
        <f t="shared" si="92"/>
        <v>7.8074112121212114E-3</v>
      </c>
      <c r="H555" s="6">
        <f t="shared" si="101"/>
        <v>8.835955642782059E-2</v>
      </c>
      <c r="I555" s="6">
        <f t="shared" si="93"/>
        <v>-0.42342894310412965</v>
      </c>
      <c r="J555" s="5"/>
      <c r="K555" s="8">
        <f t="shared" si="98"/>
        <v>0.65757575757575759</v>
      </c>
      <c r="L555" s="8">
        <f t="shared" si="102"/>
        <v>6.5757575757575759E-3</v>
      </c>
      <c r="M555" s="8">
        <f t="shared" si="103"/>
        <v>-6.5757575757575759E-3</v>
      </c>
      <c r="N555" s="8">
        <v>7.5700000000000003E-2</v>
      </c>
      <c r="O555" s="8">
        <v>1.9099999999999999E-2</v>
      </c>
      <c r="P555" s="9">
        <f t="shared" si="94"/>
        <v>-6.5757575757575759E-3</v>
      </c>
      <c r="Q555" s="8">
        <f t="shared" si="95"/>
        <v>2.3559493939393941E-3</v>
      </c>
      <c r="R555" s="6">
        <f t="shared" si="104"/>
        <v>4.8538123098646843E-2</v>
      </c>
      <c r="S555" s="6">
        <f t="shared" si="96"/>
        <v>-0.44675114331999227</v>
      </c>
      <c r="U555" s="8">
        <f>100*D159</f>
        <v>0.65757575757575759</v>
      </c>
      <c r="V555" s="8">
        <f t="shared" si="105"/>
        <v>6.5757575757575759E-3</v>
      </c>
      <c r="W555" s="8">
        <f t="shared" si="106"/>
        <v>-6.5757575757575759E-3</v>
      </c>
      <c r="X555" s="8">
        <v>2.7826499999999998</v>
      </c>
      <c r="Y555" s="8">
        <v>0.32465500000000003</v>
      </c>
      <c r="Z555" s="9">
        <f t="shared" si="107"/>
        <v>-6.5757575757575759E-3</v>
      </c>
      <c r="AA555" s="8">
        <f t="shared" si="108"/>
        <v>0.17859299629772729</v>
      </c>
      <c r="AB555" s="6">
        <f t="shared" si="109"/>
        <v>0.42260264587165958</v>
      </c>
      <c r="AC555" s="6">
        <f t="shared" si="110"/>
        <v>-0.13427086515940911</v>
      </c>
    </row>
    <row r="556" spans="1:29" hidden="1" x14ac:dyDescent="0.2">
      <c r="A556" s="6">
        <f t="shared" si="97"/>
        <v>0.65643802647412752</v>
      </c>
      <c r="B556" s="6">
        <f t="shared" si="99"/>
        <v>6.5643802647412756E-3</v>
      </c>
      <c r="C556" s="6">
        <f t="shared" si="100"/>
        <v>-6.5643802647412756E-3</v>
      </c>
      <c r="D556" s="6">
        <v>0.17199999999999999</v>
      </c>
      <c r="E556" s="6">
        <v>5.7299999999999997E-2</v>
      </c>
      <c r="F556" s="7">
        <f t="shared" si="91"/>
        <v>-6.5643802647412756E-3</v>
      </c>
      <c r="G556" s="6">
        <f t="shared" si="92"/>
        <v>7.7995836221419965E-3</v>
      </c>
      <c r="H556" s="6">
        <f t="shared" si="101"/>
        <v>8.8315251356388028E-2</v>
      </c>
      <c r="I556" s="6">
        <f t="shared" si="93"/>
        <v>-0.42330014929182569</v>
      </c>
      <c r="J556" s="5"/>
      <c r="K556" s="8">
        <f t="shared" si="98"/>
        <v>0.65643802647412752</v>
      </c>
      <c r="L556" s="8">
        <f t="shared" si="102"/>
        <v>6.5643802647412756E-3</v>
      </c>
      <c r="M556" s="8">
        <f t="shared" si="103"/>
        <v>-6.5643802647412756E-3</v>
      </c>
      <c r="N556" s="8">
        <v>7.5700000000000003E-2</v>
      </c>
      <c r="O556" s="8">
        <v>1.9099999999999999E-2</v>
      </c>
      <c r="P556" s="9">
        <f t="shared" si="94"/>
        <v>-6.5643802647412756E-3</v>
      </c>
      <c r="Q556" s="8">
        <f t="shared" si="95"/>
        <v>2.3525043441636586E-3</v>
      </c>
      <c r="R556" s="6">
        <f t="shared" si="104"/>
        <v>4.8502622033903056E-2</v>
      </c>
      <c r="S556" s="6">
        <f t="shared" si="96"/>
        <v>-0.44651665808390384</v>
      </c>
      <c r="U556" s="8">
        <f>100*D160</f>
        <v>0.65643802647412752</v>
      </c>
      <c r="V556" s="8">
        <f t="shared" si="105"/>
        <v>6.5643802647412756E-3</v>
      </c>
      <c r="W556" s="8">
        <f t="shared" si="106"/>
        <v>-6.5643802647412756E-3</v>
      </c>
      <c r="X556" s="8">
        <v>2.7826499999999998</v>
      </c>
      <c r="Y556" s="8">
        <v>0.32465500000000003</v>
      </c>
      <c r="Z556" s="9">
        <f t="shared" si="107"/>
        <v>-6.5643802647412756E-3</v>
      </c>
      <c r="AA556" s="8">
        <f t="shared" si="108"/>
        <v>0.17846635999972926</v>
      </c>
      <c r="AB556" s="6">
        <f t="shared" si="109"/>
        <v>0.42245279026150279</v>
      </c>
      <c r="AC556" s="6">
        <f t="shared" si="110"/>
        <v>-0.13424393837915349</v>
      </c>
    </row>
    <row r="557" spans="1:29" hidden="1" x14ac:dyDescent="0.2">
      <c r="A557" s="6">
        <f t="shared" si="97"/>
        <v>0.65531660692951021</v>
      </c>
      <c r="B557" s="6">
        <f t="shared" si="99"/>
        <v>6.5531660692951018E-3</v>
      </c>
      <c r="C557" s="6">
        <f t="shared" si="100"/>
        <v>-6.5531660692951018E-3</v>
      </c>
      <c r="D557" s="6">
        <v>0.17199999999999999</v>
      </c>
      <c r="E557" s="6">
        <v>5.7299999999999997E-2</v>
      </c>
      <c r="F557" s="7">
        <f t="shared" si="91"/>
        <v>-6.5531660692951018E-3</v>
      </c>
      <c r="G557" s="6">
        <f t="shared" si="92"/>
        <v>7.7918682556750293E-3</v>
      </c>
      <c r="H557" s="6">
        <f t="shared" si="101"/>
        <v>8.8271559721549209E-2</v>
      </c>
      <c r="I557" s="6">
        <f t="shared" si="93"/>
        <v>-0.42317313872543377</v>
      </c>
      <c r="J557" s="5"/>
      <c r="K557" s="8">
        <f t="shared" si="98"/>
        <v>0.65531660692951021</v>
      </c>
      <c r="L557" s="8">
        <f t="shared" si="102"/>
        <v>6.5531660692951018E-3</v>
      </c>
      <c r="M557" s="8">
        <f t="shared" si="103"/>
        <v>-6.5531660692951018E-3</v>
      </c>
      <c r="N557" s="8">
        <v>7.5700000000000003E-2</v>
      </c>
      <c r="O557" s="8">
        <v>1.9099999999999999E-2</v>
      </c>
      <c r="P557" s="9">
        <f t="shared" si="94"/>
        <v>-6.5531660692951018E-3</v>
      </c>
      <c r="Q557" s="8">
        <f t="shared" si="95"/>
        <v>2.349108685782557E-3</v>
      </c>
      <c r="R557" s="6">
        <f t="shared" si="104"/>
        <v>4.84676044980826E-2</v>
      </c>
      <c r="S557" s="6">
        <f t="shared" si="96"/>
        <v>-0.44628536656593532</v>
      </c>
      <c r="U557" s="8">
        <f>100*B557</f>
        <v>0.65531660692951021</v>
      </c>
      <c r="V557" s="8">
        <f t="shared" si="105"/>
        <v>6.5531660692951018E-3</v>
      </c>
      <c r="W557" s="8">
        <f t="shared" si="106"/>
        <v>-6.5531660692951018E-3</v>
      </c>
      <c r="X557" s="8">
        <v>2.7826499999999998</v>
      </c>
      <c r="Y557" s="8">
        <v>0.32465500000000003</v>
      </c>
      <c r="Z557" s="9">
        <f t="shared" si="107"/>
        <v>-6.5531660692951018E-3</v>
      </c>
      <c r="AA557" s="8">
        <f t="shared" si="108"/>
        <v>0.17834153927589608</v>
      </c>
      <c r="AB557" s="6">
        <f t="shared" si="109"/>
        <v>0.42230503108049289</v>
      </c>
      <c r="AC557" s="6">
        <f t="shared" si="110"/>
        <v>-0.13421738829541857</v>
      </c>
    </row>
    <row r="558" spans="1:29" hidden="1" x14ac:dyDescent="0.2">
      <c r="A558" s="6">
        <f t="shared" si="97"/>
        <v>0.65421115065243174</v>
      </c>
      <c r="B558" s="6">
        <f t="shared" si="99"/>
        <v>6.542111506524317E-3</v>
      </c>
      <c r="C558" s="6">
        <f t="shared" si="100"/>
        <v>-6.542111506524317E-3</v>
      </c>
      <c r="D558" s="6">
        <v>0.17199999999999999</v>
      </c>
      <c r="E558" s="6">
        <v>5.7299999999999997E-2</v>
      </c>
      <c r="F558" s="7">
        <f t="shared" si="91"/>
        <v>-6.542111506524317E-3</v>
      </c>
      <c r="G558" s="6">
        <f t="shared" si="92"/>
        <v>7.7842627164887296E-3</v>
      </c>
      <c r="H558" s="6">
        <f t="shared" si="101"/>
        <v>8.822846885494913E-2</v>
      </c>
      <c r="I558" s="6">
        <f t="shared" si="93"/>
        <v>-0.42304787457834053</v>
      </c>
      <c r="J558" s="5"/>
      <c r="K558" s="8">
        <f t="shared" si="98"/>
        <v>0.65421115065243174</v>
      </c>
      <c r="L558" s="8">
        <f t="shared" si="102"/>
        <v>6.542111506524317E-3</v>
      </c>
      <c r="M558" s="8">
        <f t="shared" si="103"/>
        <v>-6.542111506524317E-3</v>
      </c>
      <c r="N558" s="8">
        <v>7.5700000000000003E-2</v>
      </c>
      <c r="O558" s="8">
        <v>1.9099999999999999E-2</v>
      </c>
      <c r="P558" s="9">
        <f t="shared" si="94"/>
        <v>-6.542111506524317E-3</v>
      </c>
      <c r="Q558" s="8">
        <f t="shared" si="95"/>
        <v>2.3457613641755634E-3</v>
      </c>
      <c r="R558" s="6">
        <f t="shared" si="104"/>
        <v>4.84330606525704E-2</v>
      </c>
      <c r="S558" s="6">
        <f t="shared" si="96"/>
        <v>-0.44605720378183877</v>
      </c>
      <c r="U558" s="8">
        <f>100*D162</f>
        <v>0.65421115065243174</v>
      </c>
      <c r="V558" s="8">
        <f t="shared" si="105"/>
        <v>6.542111506524317E-3</v>
      </c>
      <c r="W558" s="8">
        <f t="shared" si="106"/>
        <v>-6.542111506524317E-3</v>
      </c>
      <c r="X558" s="8">
        <v>2.7826499999999998</v>
      </c>
      <c r="Y558" s="8">
        <v>0.32465500000000003</v>
      </c>
      <c r="Z558" s="9">
        <f t="shared" si="107"/>
        <v>-6.542111506524317E-3</v>
      </c>
      <c r="AA558" s="8">
        <f t="shared" si="108"/>
        <v>0.17821849535951959</v>
      </c>
      <c r="AB558" s="6">
        <f t="shared" si="109"/>
        <v>0.42215932461514999</v>
      </c>
      <c r="AC558" s="6">
        <f t="shared" si="110"/>
        <v>-0.13419120705355506</v>
      </c>
    </row>
    <row r="559" spans="1:29" hidden="1" x14ac:dyDescent="0.2">
      <c r="A559" s="6">
        <f t="shared" si="97"/>
        <v>0.65312131919905769</v>
      </c>
      <c r="B559" s="6">
        <f t="shared" si="99"/>
        <v>6.5312131919905772E-3</v>
      </c>
      <c r="C559" s="6">
        <f t="shared" si="100"/>
        <v>-6.5312131919905772E-3</v>
      </c>
      <c r="D559" s="6">
        <v>0.17199999999999999</v>
      </c>
      <c r="E559" s="6">
        <v>5.7299999999999997E-2</v>
      </c>
      <c r="F559" s="7">
        <f t="shared" si="91"/>
        <v>-6.5312131919905772E-3</v>
      </c>
      <c r="G559" s="6">
        <f t="shared" si="92"/>
        <v>7.7767646760895162E-3</v>
      </c>
      <c r="H559" s="6">
        <f t="shared" si="101"/>
        <v>8.8185966435082613E-2</v>
      </c>
      <c r="I559" s="6">
        <f t="shared" si="93"/>
        <v>-0.42292432103221689</v>
      </c>
      <c r="J559" s="5"/>
      <c r="K559" s="8">
        <f t="shared" si="98"/>
        <v>0.65312131919905769</v>
      </c>
      <c r="L559" s="8">
        <f t="shared" si="102"/>
        <v>6.5312131919905772E-3</v>
      </c>
      <c r="M559" s="8">
        <f t="shared" si="103"/>
        <v>-6.5312131919905772E-3</v>
      </c>
      <c r="N559" s="8">
        <v>7.5700000000000003E-2</v>
      </c>
      <c r="O559" s="8">
        <v>1.9099999999999999E-2</v>
      </c>
      <c r="P559" s="9">
        <f t="shared" si="94"/>
        <v>-6.5312131919905772E-3</v>
      </c>
      <c r="Q559" s="8">
        <f t="shared" si="95"/>
        <v>2.3424613545347472E-3</v>
      </c>
      <c r="R559" s="6">
        <f t="shared" si="104"/>
        <v>4.8398980924547856E-2</v>
      </c>
      <c r="S559" s="6">
        <f t="shared" si="96"/>
        <v>-0.44583210650295807</v>
      </c>
      <c r="U559" s="8">
        <f>100*D163</f>
        <v>0.65312131919905769</v>
      </c>
      <c r="V559" s="8">
        <f t="shared" si="105"/>
        <v>6.5312131919905772E-3</v>
      </c>
      <c r="W559" s="8">
        <f t="shared" si="106"/>
        <v>-6.5312131919905772E-3</v>
      </c>
      <c r="X559" s="8">
        <v>2.7826499999999998</v>
      </c>
      <c r="Y559" s="8">
        <v>0.32465500000000003</v>
      </c>
      <c r="Z559" s="9">
        <f t="shared" si="107"/>
        <v>-6.5312131919905772E-3</v>
      </c>
      <c r="AA559" s="8">
        <f t="shared" si="108"/>
        <v>0.17809719057977036</v>
      </c>
      <c r="AB559" s="6">
        <f t="shared" si="109"/>
        <v>0.42201562835962647</v>
      </c>
      <c r="AC559" s="6">
        <f t="shared" si="110"/>
        <v>-0.13416538701590688</v>
      </c>
    </row>
    <row r="560" spans="1:29" hidden="1" x14ac:dyDescent="0.2">
      <c r="A560" s="6">
        <f t="shared" si="97"/>
        <v>0.65204678362573099</v>
      </c>
      <c r="B560" s="6">
        <f t="shared" si="99"/>
        <v>6.5204678362573102E-3</v>
      </c>
      <c r="C560" s="6">
        <f t="shared" si="100"/>
        <v>-6.5204678362573102E-3</v>
      </c>
      <c r="D560" s="6">
        <v>0.17199999999999999</v>
      </c>
      <c r="E560" s="6">
        <v>5.7299999999999997E-2</v>
      </c>
      <c r="F560" s="7">
        <f t="shared" si="91"/>
        <v>-6.5204678362573102E-3</v>
      </c>
      <c r="G560" s="6">
        <f t="shared" si="92"/>
        <v>7.7693718713450289E-3</v>
      </c>
      <c r="H560" s="6">
        <f t="shared" si="101"/>
        <v>8.8144040475491195E-2</v>
      </c>
      <c r="I560" s="6">
        <f t="shared" si="93"/>
        <v>-0.42280244324270699</v>
      </c>
      <c r="J560" s="5"/>
      <c r="K560" s="8">
        <f t="shared" si="98"/>
        <v>0.65204678362573099</v>
      </c>
      <c r="L560" s="8">
        <f t="shared" si="102"/>
        <v>6.5204678362573102E-3</v>
      </c>
      <c r="M560" s="8">
        <f t="shared" si="103"/>
        <v>-6.5204678362573102E-3</v>
      </c>
      <c r="N560" s="8">
        <v>7.5700000000000003E-2</v>
      </c>
      <c r="O560" s="8">
        <v>1.9099999999999999E-2</v>
      </c>
      <c r="P560" s="9">
        <f t="shared" si="94"/>
        <v>-6.5204678362573102E-3</v>
      </c>
      <c r="Q560" s="8">
        <f t="shared" si="95"/>
        <v>2.3392076608187138E-3</v>
      </c>
      <c r="R560" s="6">
        <f t="shared" si="104"/>
        <v>4.8365355998056234E-2</v>
      </c>
      <c r="S560" s="6">
        <f t="shared" si="96"/>
        <v>-0.44561001319720095</v>
      </c>
      <c r="U560" s="8">
        <f>100*D164</f>
        <v>0.65204678362573099</v>
      </c>
      <c r="V560" s="8">
        <f t="shared" si="105"/>
        <v>6.5204678362573102E-3</v>
      </c>
      <c r="W560" s="8">
        <f t="shared" si="106"/>
        <v>-6.5204678362573102E-3</v>
      </c>
      <c r="X560" s="8">
        <v>2.7826499999999998</v>
      </c>
      <c r="Y560" s="8">
        <v>0.32465500000000003</v>
      </c>
      <c r="Z560" s="9">
        <f t="shared" si="107"/>
        <v>-6.5204678362573102E-3</v>
      </c>
      <c r="AA560" s="8">
        <f t="shared" si="108"/>
        <v>0.17797758832324562</v>
      </c>
      <c r="AB560" s="6">
        <f t="shared" si="109"/>
        <v>0.42187390097426697</v>
      </c>
      <c r="AC560" s="6">
        <f t="shared" si="110"/>
        <v>-0.13413992075436493</v>
      </c>
    </row>
    <row r="561" spans="1:29" hidden="1" x14ac:dyDescent="0.2">
      <c r="A561" s="6">
        <f t="shared" si="97"/>
        <v>0.65098722415795585</v>
      </c>
      <c r="B561" s="6">
        <f t="shared" si="99"/>
        <v>6.5098722415795583E-3</v>
      </c>
      <c r="C561" s="6">
        <f t="shared" si="100"/>
        <v>-6.5098722415795583E-3</v>
      </c>
      <c r="D561" s="6">
        <v>0.17199999999999999</v>
      </c>
      <c r="E561" s="6">
        <v>5.7299999999999997E-2</v>
      </c>
      <c r="F561" s="7">
        <f t="shared" si="91"/>
        <v>-6.5098722415795583E-3</v>
      </c>
      <c r="G561" s="6">
        <f t="shared" si="92"/>
        <v>7.7620821022067353E-3</v>
      </c>
      <c r="H561" s="6">
        <f t="shared" si="101"/>
        <v>8.8102679313439361E-2</v>
      </c>
      <c r="I561" s="6">
        <f t="shared" si="93"/>
        <v>-0.42268220730650979</v>
      </c>
      <c r="J561" s="5"/>
      <c r="K561" s="8">
        <f t="shared" si="98"/>
        <v>0.65098722415795585</v>
      </c>
      <c r="L561" s="8">
        <f t="shared" si="102"/>
        <v>6.5098722415795583E-3</v>
      </c>
      <c r="M561" s="8">
        <f t="shared" si="103"/>
        <v>-6.5098722415795583E-3</v>
      </c>
      <c r="N561" s="8">
        <v>7.5700000000000003E-2</v>
      </c>
      <c r="O561" s="8">
        <v>1.9099999999999999E-2</v>
      </c>
      <c r="P561" s="9">
        <f t="shared" si="94"/>
        <v>-6.5098722415795583E-3</v>
      </c>
      <c r="Q561" s="8">
        <f t="shared" si="95"/>
        <v>2.3359993147502906E-3</v>
      </c>
      <c r="R561" s="6">
        <f t="shared" si="104"/>
        <v>4.8332176805419083E-2</v>
      </c>
      <c r="S561" s="6">
        <f t="shared" si="96"/>
        <v>-0.44539086397238487</v>
      </c>
      <c r="U561" s="8">
        <f>100*B561</f>
        <v>0.65098722415795585</v>
      </c>
      <c r="V561" s="8">
        <f t="shared" si="105"/>
        <v>6.5098722415795583E-3</v>
      </c>
      <c r="W561" s="8">
        <f t="shared" si="106"/>
        <v>-6.5098722415795583E-3</v>
      </c>
      <c r="X561" s="8">
        <v>2.7826499999999998</v>
      </c>
      <c r="Y561" s="8">
        <v>0.32465500000000003</v>
      </c>
      <c r="Z561" s="9">
        <f t="shared" si="107"/>
        <v>-6.5098722415795583E-3</v>
      </c>
      <c r="AA561" s="8">
        <f t="shared" si="108"/>
        <v>0.17785965299712547</v>
      </c>
      <c r="AB561" s="6">
        <f t="shared" si="109"/>
        <v>0.42173410224586472</v>
      </c>
      <c r="AC561" s="6">
        <f t="shared" si="110"/>
        <v>-0.13411480104322585</v>
      </c>
    </row>
    <row r="562" spans="1:29" hidden="1" x14ac:dyDescent="0.2">
      <c r="A562" s="6">
        <f t="shared" si="97"/>
        <v>0.64994232987312572</v>
      </c>
      <c r="B562" s="6">
        <f t="shared" si="99"/>
        <v>6.4994232987312574E-3</v>
      </c>
      <c r="C562" s="6">
        <f t="shared" si="100"/>
        <v>-6.4994232987312574E-3</v>
      </c>
      <c r="D562" s="6">
        <v>0.17199999999999999</v>
      </c>
      <c r="E562" s="6">
        <v>5.7299999999999997E-2</v>
      </c>
      <c r="F562" s="7">
        <f t="shared" si="91"/>
        <v>-6.4994232987312574E-3</v>
      </c>
      <c r="G562" s="6">
        <f t="shared" si="92"/>
        <v>7.7548932295271045E-3</v>
      </c>
      <c r="H562" s="6">
        <f t="shared" si="101"/>
        <v>8.8061871599047367E-2</v>
      </c>
      <c r="I562" s="6">
        <f t="shared" si="93"/>
        <v>-0.4225635802297889</v>
      </c>
      <c r="J562" s="5"/>
      <c r="K562" s="8">
        <f t="shared" si="98"/>
        <v>0.64994232987312572</v>
      </c>
      <c r="L562" s="8">
        <f t="shared" si="102"/>
        <v>6.4994232987312574E-3</v>
      </c>
      <c r="M562" s="8">
        <f t="shared" si="103"/>
        <v>-6.4994232987312574E-3</v>
      </c>
      <c r="N562" s="8">
        <v>7.5700000000000003E-2</v>
      </c>
      <c r="O562" s="8">
        <v>1.9099999999999999E-2</v>
      </c>
      <c r="P562" s="9">
        <f t="shared" si="94"/>
        <v>-6.4994232987312574E-3</v>
      </c>
      <c r="Q562" s="8">
        <f t="shared" si="95"/>
        <v>2.3328353748558249E-3</v>
      </c>
      <c r="R562" s="6">
        <f t="shared" si="104"/>
        <v>4.8299434519006791E-2</v>
      </c>
      <c r="S562" s="6">
        <f t="shared" si="96"/>
        <v>-0.44517460052184138</v>
      </c>
      <c r="U562" s="8">
        <f>100*D166</f>
        <v>0.64994232987312572</v>
      </c>
      <c r="V562" s="8">
        <f t="shared" si="105"/>
        <v>6.4994232987312574E-3</v>
      </c>
      <c r="W562" s="8">
        <f t="shared" si="106"/>
        <v>-6.4994232987312574E-3</v>
      </c>
      <c r="X562" s="8">
        <v>2.7826499999999998</v>
      </c>
      <c r="Y562" s="8">
        <v>0.32465500000000003</v>
      </c>
      <c r="Z562" s="9">
        <f t="shared" si="107"/>
        <v>-6.4994232987312574E-3</v>
      </c>
      <c r="AA562" s="8">
        <f t="shared" si="108"/>
        <v>0.17774334999385816</v>
      </c>
      <c r="AB562" s="6">
        <f t="shared" si="109"/>
        <v>0.42159619304953189</v>
      </c>
      <c r="AC562" s="6">
        <f t="shared" si="110"/>
        <v>-0.13409002085234076</v>
      </c>
    </row>
    <row r="563" spans="1:29" hidden="1" x14ac:dyDescent="0.2">
      <c r="A563" s="6">
        <f t="shared" si="97"/>
        <v>0.6489117983963345</v>
      </c>
      <c r="B563" s="6">
        <f t="shared" si="99"/>
        <v>6.4891179839633448E-3</v>
      </c>
      <c r="C563" s="6">
        <f t="shared" si="100"/>
        <v>-6.4891179839633448E-3</v>
      </c>
      <c r="D563" s="6">
        <v>0.17199999999999999</v>
      </c>
      <c r="E563" s="6">
        <v>5.7299999999999997E-2</v>
      </c>
      <c r="F563" s="7">
        <f t="shared" si="91"/>
        <v>-6.4891179839633448E-3</v>
      </c>
      <c r="G563" s="6">
        <f t="shared" si="92"/>
        <v>7.7478031729667799E-3</v>
      </c>
      <c r="H563" s="6">
        <f t="shared" si="101"/>
        <v>8.8021606284859291E-2</v>
      </c>
      <c r="I563" s="6">
        <f t="shared" si="93"/>
        <v>-0.42244652989784681</v>
      </c>
      <c r="J563" s="5"/>
      <c r="K563" s="8">
        <f t="shared" si="98"/>
        <v>0.6489117983963345</v>
      </c>
      <c r="L563" s="8">
        <f t="shared" si="102"/>
        <v>6.4891179839633448E-3</v>
      </c>
      <c r="M563" s="8">
        <f t="shared" si="103"/>
        <v>-6.4891179839633448E-3</v>
      </c>
      <c r="N563" s="8">
        <v>7.5700000000000003E-2</v>
      </c>
      <c r="O563" s="8">
        <v>1.9099999999999999E-2</v>
      </c>
      <c r="P563" s="9">
        <f t="shared" si="94"/>
        <v>-6.4891179839633448E-3</v>
      </c>
      <c r="Q563" s="8">
        <f t="shared" si="95"/>
        <v>2.3297149255441011E-3</v>
      </c>
      <c r="R563" s="6">
        <f t="shared" si="104"/>
        <v>4.8267120543327435E-2</v>
      </c>
      <c r="S563" s="6">
        <f t="shared" si="96"/>
        <v>-0.44496116607217595</v>
      </c>
      <c r="U563" s="8">
        <f>100*D167</f>
        <v>0.6489117983963345</v>
      </c>
      <c r="V563" s="8">
        <f t="shared" si="105"/>
        <v>6.4891179839633448E-3</v>
      </c>
      <c r="W563" s="8">
        <f t="shared" si="106"/>
        <v>-6.4891179839633448E-3</v>
      </c>
      <c r="X563" s="8">
        <v>2.7826499999999998</v>
      </c>
      <c r="Y563" s="8">
        <v>0.32465500000000003</v>
      </c>
      <c r="Z563" s="9">
        <f t="shared" si="107"/>
        <v>-6.4891179839633448E-3</v>
      </c>
      <c r="AA563" s="8">
        <f t="shared" si="108"/>
        <v>0.17762864565730241</v>
      </c>
      <c r="AB563" s="6">
        <f t="shared" si="109"/>
        <v>0.42146013531211041</v>
      </c>
      <c r="AC563" s="6">
        <f t="shared" si="110"/>
        <v>-0.13406557334054059</v>
      </c>
    </row>
    <row r="564" spans="1:29" hidden="1" x14ac:dyDescent="0.2">
      <c r="A564" s="6">
        <f t="shared" si="97"/>
        <v>0.64789533560864609</v>
      </c>
      <c r="B564" s="6">
        <f t="shared" si="99"/>
        <v>6.4789533560864606E-3</v>
      </c>
      <c r="C564" s="6">
        <f t="shared" si="100"/>
        <v>-6.4789533560864606E-3</v>
      </c>
      <c r="D564" s="6">
        <v>0.17199999999999999</v>
      </c>
      <c r="E564" s="6">
        <v>5.7299999999999997E-2</v>
      </c>
      <c r="F564" s="7">
        <f t="shared" si="91"/>
        <v>-6.4789533560864606E-3</v>
      </c>
      <c r="G564" s="6">
        <f t="shared" si="92"/>
        <v>7.7408099089874838E-3</v>
      </c>
      <c r="H564" s="6">
        <f t="shared" si="101"/>
        <v>8.7981872615826295E-2</v>
      </c>
      <c r="I564" s="6">
        <f t="shared" si="93"/>
        <v>-0.42233102504600667</v>
      </c>
      <c r="J564" s="5"/>
      <c r="K564" s="8">
        <f t="shared" si="98"/>
        <v>0.64789533560864609</v>
      </c>
      <c r="L564" s="8">
        <f t="shared" si="102"/>
        <v>6.4789533560864606E-3</v>
      </c>
      <c r="M564" s="8">
        <f t="shared" si="103"/>
        <v>-6.4789533560864606E-3</v>
      </c>
      <c r="N564" s="8">
        <v>7.5700000000000003E-2</v>
      </c>
      <c r="O564" s="8">
        <v>1.9099999999999999E-2</v>
      </c>
      <c r="P564" s="9">
        <f t="shared" si="94"/>
        <v>-6.4789533560864606E-3</v>
      </c>
      <c r="Q564" s="8">
        <f t="shared" si="95"/>
        <v>2.3266370762229805E-3</v>
      </c>
      <c r="R564" s="6">
        <f t="shared" si="104"/>
        <v>4.8235226507428994E-2</v>
      </c>
      <c r="S564" s="6">
        <f t="shared" si="96"/>
        <v>-0.44475050533308441</v>
      </c>
      <c r="U564" s="8">
        <f>100*D168</f>
        <v>0.64789533560864609</v>
      </c>
      <c r="V564" s="8">
        <f t="shared" si="105"/>
        <v>6.4789533560864606E-3</v>
      </c>
      <c r="W564" s="8">
        <f t="shared" si="106"/>
        <v>-6.4789533560864606E-3</v>
      </c>
      <c r="X564" s="8">
        <v>2.7826499999999998</v>
      </c>
      <c r="Y564" s="8">
        <v>0.32465500000000003</v>
      </c>
      <c r="Z564" s="9">
        <f t="shared" si="107"/>
        <v>-6.4789533560864606E-3</v>
      </c>
      <c r="AA564" s="8">
        <f t="shared" si="108"/>
        <v>0.177515507250256</v>
      </c>
      <c r="AB564" s="6">
        <f t="shared" si="109"/>
        <v>0.42132589197704906</v>
      </c>
      <c r="AC564" s="6">
        <f t="shared" si="110"/>
        <v>-0.13404145184932512</v>
      </c>
    </row>
    <row r="565" spans="1:29" hidden="1" x14ac:dyDescent="0.2">
      <c r="A565" s="6">
        <f t="shared" si="97"/>
        <v>0.64689265536723162</v>
      </c>
      <c r="B565" s="6">
        <f t="shared" si="99"/>
        <v>6.4689265536723162E-3</v>
      </c>
      <c r="C565" s="6">
        <f t="shared" si="100"/>
        <v>-6.4689265536723162E-3</v>
      </c>
      <c r="D565" s="6">
        <v>0.17199999999999999</v>
      </c>
      <c r="E565" s="6">
        <v>5.7299999999999997E-2</v>
      </c>
      <c r="F565" s="7">
        <f t="shared" si="91"/>
        <v>-6.4689265536723162E-3</v>
      </c>
      <c r="G565" s="6">
        <f t="shared" si="92"/>
        <v>7.7339114689265525E-3</v>
      </c>
      <c r="H565" s="6">
        <f t="shared" si="101"/>
        <v>8.794266011968567E-2</v>
      </c>
      <c r="I565" s="6">
        <f t="shared" si="93"/>
        <v>-0.42221703523164444</v>
      </c>
      <c r="J565" s="5"/>
      <c r="K565" s="8">
        <f t="shared" si="98"/>
        <v>0.64689265536723162</v>
      </c>
      <c r="L565" s="8">
        <f t="shared" si="102"/>
        <v>6.4689265536723162E-3</v>
      </c>
      <c r="M565" s="8">
        <f t="shared" si="103"/>
        <v>-6.4689265536723162E-3</v>
      </c>
      <c r="N565" s="8">
        <v>7.5700000000000003E-2</v>
      </c>
      <c r="O565" s="8">
        <v>1.9099999999999999E-2</v>
      </c>
      <c r="P565" s="9">
        <f t="shared" si="94"/>
        <v>-6.4689265536723162E-3</v>
      </c>
      <c r="Q565" s="8">
        <f t="shared" si="95"/>
        <v>2.3236009604519774E-3</v>
      </c>
      <c r="R565" s="6">
        <f t="shared" si="104"/>
        <v>4.8203744257598678E-2</v>
      </c>
      <c r="S565" s="6">
        <f t="shared" si="96"/>
        <v>-0.44454256444913259</v>
      </c>
      <c r="U565" s="8">
        <f>100*B565</f>
        <v>0.64689265536723162</v>
      </c>
      <c r="V565" s="8">
        <f t="shared" si="105"/>
        <v>6.4689265536723162E-3</v>
      </c>
      <c r="W565" s="8">
        <f t="shared" si="106"/>
        <v>-6.4689265536723162E-3</v>
      </c>
      <c r="X565" s="8">
        <v>2.7826499999999998</v>
      </c>
      <c r="Y565" s="8">
        <v>0.32465500000000003</v>
      </c>
      <c r="Z565" s="9">
        <f t="shared" si="107"/>
        <v>-6.4689265536723162E-3</v>
      </c>
      <c r="AA565" s="8">
        <f t="shared" si="108"/>
        <v>0.1774039029233051</v>
      </c>
      <c r="AB565" s="6">
        <f t="shared" si="109"/>
        <v>0.42119342697067946</v>
      </c>
      <c r="AC565" s="6">
        <f t="shared" si="110"/>
        <v>-0.13401764989680334</v>
      </c>
    </row>
    <row r="566" spans="1:29" hidden="1" x14ac:dyDescent="0.2">
      <c r="A566" s="6">
        <f t="shared" si="97"/>
        <v>0.64590347923681257</v>
      </c>
      <c r="B566" s="6">
        <f t="shared" si="99"/>
        <v>6.4590347923681258E-3</v>
      </c>
      <c r="C566" s="6">
        <f t="shared" si="100"/>
        <v>-6.4590347923681258E-3</v>
      </c>
      <c r="D566" s="6">
        <v>0.17199999999999999</v>
      </c>
      <c r="E566" s="6">
        <v>5.7299999999999997E-2</v>
      </c>
      <c r="F566" s="7">
        <f t="shared" si="91"/>
        <v>-6.4590347923681258E-3</v>
      </c>
      <c r="G566" s="6">
        <f t="shared" si="92"/>
        <v>7.7271059371492694E-3</v>
      </c>
      <c r="H566" s="6">
        <f t="shared" si="101"/>
        <v>8.7903958597717713E-2</v>
      </c>
      <c r="I566" s="6">
        <f t="shared" si="93"/>
        <v>-0.42210453080731891</v>
      </c>
      <c r="J566" s="5"/>
      <c r="K566" s="8">
        <f t="shared" si="98"/>
        <v>0.64590347923681257</v>
      </c>
      <c r="L566" s="8">
        <f t="shared" si="102"/>
        <v>6.4590347923681258E-3</v>
      </c>
      <c r="M566" s="8">
        <f t="shared" si="103"/>
        <v>-6.4590347923681258E-3</v>
      </c>
      <c r="N566" s="8">
        <v>7.5700000000000003E-2</v>
      </c>
      <c r="O566" s="8">
        <v>1.9099999999999999E-2</v>
      </c>
      <c r="P566" s="9">
        <f t="shared" si="94"/>
        <v>-6.4590347923681258E-3</v>
      </c>
      <c r="Q566" s="8">
        <f t="shared" si="95"/>
        <v>2.3206057351290686E-3</v>
      </c>
      <c r="R566" s="6">
        <f t="shared" si="104"/>
        <v>4.8172665850345762E-2</v>
      </c>
      <c r="S566" s="6">
        <f t="shared" si="96"/>
        <v>-0.44433729095340657</v>
      </c>
      <c r="U566" s="8">
        <f>100*D170</f>
        <v>0.64590347923681257</v>
      </c>
      <c r="V566" s="8">
        <f t="shared" si="105"/>
        <v>6.4590347923681258E-3</v>
      </c>
      <c r="W566" s="8">
        <f t="shared" si="106"/>
        <v>-6.4590347923681258E-3</v>
      </c>
      <c r="X566" s="8">
        <v>2.7826499999999998</v>
      </c>
      <c r="Y566" s="8">
        <v>0.32465500000000003</v>
      </c>
      <c r="Z566" s="9">
        <f t="shared" si="107"/>
        <v>-6.4590347923681258E-3</v>
      </c>
      <c r="AA566" s="8">
        <f t="shared" si="108"/>
        <v>0.17729380168493269</v>
      </c>
      <c r="AB566" s="6">
        <f t="shared" si="109"/>
        <v>0.42106270516982702</v>
      </c>
      <c r="AC566" s="6">
        <f t="shared" si="110"/>
        <v>-0.1339941611718734</v>
      </c>
    </row>
    <row r="567" spans="1:29" hidden="1" x14ac:dyDescent="0.2">
      <c r="A567" s="6">
        <f t="shared" si="97"/>
        <v>0.64492753623188404</v>
      </c>
      <c r="B567" s="6">
        <f t="shared" si="99"/>
        <v>6.4492753623188407E-3</v>
      </c>
      <c r="C567" s="6">
        <f t="shared" si="100"/>
        <v>-6.4492753623188407E-3</v>
      </c>
      <c r="D567" s="6">
        <v>0.17199999999999999</v>
      </c>
      <c r="E567" s="6">
        <v>5.7299999999999997E-2</v>
      </c>
      <c r="F567" s="7">
        <f t="shared" si="91"/>
        <v>-6.4492753623188407E-3</v>
      </c>
      <c r="G567" s="6">
        <f t="shared" si="92"/>
        <v>7.7203914492753618E-3</v>
      </c>
      <c r="H567" s="6">
        <f t="shared" si="101"/>
        <v>8.7865758115863099E-2</v>
      </c>
      <c r="I567" s="6">
        <f t="shared" si="93"/>
        <v>-0.42199348289495092</v>
      </c>
      <c r="J567" s="5"/>
      <c r="K567" s="8">
        <f t="shared" si="98"/>
        <v>0.64492753623188404</v>
      </c>
      <c r="L567" s="8">
        <f t="shared" si="102"/>
        <v>6.4492753623188407E-3</v>
      </c>
      <c r="M567" s="8">
        <f t="shared" si="103"/>
        <v>-6.4492753623188407E-3</v>
      </c>
      <c r="N567" s="8">
        <v>7.5700000000000003E-2</v>
      </c>
      <c r="O567" s="8">
        <v>1.9099999999999999E-2</v>
      </c>
      <c r="P567" s="9">
        <f t="shared" si="94"/>
        <v>-6.4492753623188407E-3</v>
      </c>
      <c r="Q567" s="8">
        <f t="shared" si="95"/>
        <v>2.317650579710145E-3</v>
      </c>
      <c r="R567" s="6">
        <f t="shared" si="104"/>
        <v>4.8141983545655291E-2</v>
      </c>
      <c r="S567" s="6">
        <f t="shared" si="96"/>
        <v>-0.44413463372295436</v>
      </c>
      <c r="U567" s="8">
        <f>100*D171</f>
        <v>0.64492753623188404</v>
      </c>
      <c r="V567" s="8">
        <f t="shared" si="105"/>
        <v>6.4492753623188407E-3</v>
      </c>
      <c r="W567" s="8">
        <f t="shared" si="106"/>
        <v>-6.4492753623188407E-3</v>
      </c>
      <c r="X567" s="8">
        <v>2.7826499999999998</v>
      </c>
      <c r="Y567" s="8">
        <v>0.32465500000000003</v>
      </c>
      <c r="Z567" s="9">
        <f t="shared" si="107"/>
        <v>-6.4492753623188407E-3</v>
      </c>
      <c r="AA567" s="8">
        <f t="shared" si="108"/>
        <v>0.1771851733728261</v>
      </c>
      <c r="AB567" s="6">
        <f t="shared" si="109"/>
        <v>0.42093369237069406</v>
      </c>
      <c r="AC567" s="6">
        <f t="shared" si="110"/>
        <v>-0.13397097952863171</v>
      </c>
    </row>
    <row r="568" spans="1:29" hidden="1" x14ac:dyDescent="0.2">
      <c r="A568" s="6">
        <f t="shared" si="97"/>
        <v>0.64396456256921375</v>
      </c>
      <c r="B568" s="6">
        <f t="shared" si="99"/>
        <v>6.4396456256921378E-3</v>
      </c>
      <c r="C568" s="6">
        <f t="shared" si="100"/>
        <v>-6.4396456256921378E-3</v>
      </c>
      <c r="D568" s="6">
        <v>0.17199999999999999</v>
      </c>
      <c r="E568" s="6">
        <v>5.7299999999999997E-2</v>
      </c>
      <c r="F568" s="7">
        <f t="shared" si="91"/>
        <v>-6.4396456256921378E-3</v>
      </c>
      <c r="G568" s="6">
        <f t="shared" si="92"/>
        <v>7.7137661904761899E-3</v>
      </c>
      <c r="H568" s="6">
        <f t="shared" si="101"/>
        <v>8.782804899618453E-2</v>
      </c>
      <c r="I568" s="6">
        <f t="shared" si="93"/>
        <v>-0.42188386336100159</v>
      </c>
      <c r="J568" s="5"/>
      <c r="K568" s="8">
        <f t="shared" si="98"/>
        <v>0.64396456256921375</v>
      </c>
      <c r="L568" s="8">
        <f t="shared" si="102"/>
        <v>6.4396456256921378E-3</v>
      </c>
      <c r="M568" s="8">
        <f t="shared" si="103"/>
        <v>-6.4396456256921378E-3</v>
      </c>
      <c r="N568" s="8">
        <v>7.5700000000000003E-2</v>
      </c>
      <c r="O568" s="8">
        <v>1.9099999999999999E-2</v>
      </c>
      <c r="P568" s="9">
        <f t="shared" si="94"/>
        <v>-6.4396456256921378E-3</v>
      </c>
      <c r="Q568" s="8">
        <f t="shared" si="95"/>
        <v>2.3147346954595794E-3</v>
      </c>
      <c r="R568" s="6">
        <f t="shared" si="104"/>
        <v>4.8111689800500457E-2</v>
      </c>
      <c r="S568" s="6">
        <f t="shared" si="96"/>
        <v>-0.44393454293593432</v>
      </c>
      <c r="U568" s="8">
        <f>100*D172</f>
        <v>0.64396456256921375</v>
      </c>
      <c r="V568" s="8">
        <f t="shared" si="105"/>
        <v>6.4396456256921378E-3</v>
      </c>
      <c r="W568" s="8">
        <f t="shared" si="106"/>
        <v>-6.4396456256921378E-3</v>
      </c>
      <c r="X568" s="8">
        <v>2.7826499999999998</v>
      </c>
      <c r="Y568" s="8">
        <v>0.32465500000000003</v>
      </c>
      <c r="Z568" s="9">
        <f t="shared" si="107"/>
        <v>-6.4396456256921378E-3</v>
      </c>
      <c r="AA568" s="8">
        <f t="shared" si="108"/>
        <v>0.17707798862632892</v>
      </c>
      <c r="AB568" s="6">
        <f t="shared" si="109"/>
        <v>0.42080635525895865</v>
      </c>
      <c r="AC568" s="6">
        <f t="shared" si="110"/>
        <v>-0.13394809898099988</v>
      </c>
    </row>
    <row r="569" spans="1:29" hidden="1" x14ac:dyDescent="0.2">
      <c r="A569" s="6">
        <f t="shared" si="97"/>
        <v>0.64301430143014304</v>
      </c>
      <c r="B569" s="6">
        <f t="shared" si="99"/>
        <v>6.4301430143014308E-3</v>
      </c>
      <c r="C569" s="6">
        <f t="shared" si="100"/>
        <v>-6.4301430143014308E-3</v>
      </c>
      <c r="D569" s="6">
        <v>0.17199999999999999</v>
      </c>
      <c r="E569" s="6">
        <v>5.7299999999999997E-2</v>
      </c>
      <c r="F569" s="7">
        <f t="shared" si="91"/>
        <v>-6.4301430143014308E-3</v>
      </c>
      <c r="G569" s="6">
        <f t="shared" si="92"/>
        <v>7.7072283938393838E-3</v>
      </c>
      <c r="H569" s="6">
        <f t="shared" si="101"/>
        <v>8.7790821808657105E-2</v>
      </c>
      <c r="I569" s="6">
        <f t="shared" si="93"/>
        <v>-0.42177564479260787</v>
      </c>
      <c r="J569" s="5"/>
      <c r="K569" s="8">
        <f t="shared" si="98"/>
        <v>0.64301430143014304</v>
      </c>
      <c r="L569" s="8">
        <f t="shared" si="102"/>
        <v>6.4301430143014308E-3</v>
      </c>
      <c r="M569" s="8">
        <f t="shared" si="103"/>
        <v>-6.4301430143014308E-3</v>
      </c>
      <c r="N569" s="8">
        <v>7.5700000000000003E-2</v>
      </c>
      <c r="O569" s="8">
        <v>1.9099999999999999E-2</v>
      </c>
      <c r="P569" s="9">
        <f t="shared" si="94"/>
        <v>-6.4301430143014308E-3</v>
      </c>
      <c r="Q569" s="8">
        <f t="shared" si="95"/>
        <v>2.3118573047304736E-3</v>
      </c>
      <c r="R569" s="6">
        <f t="shared" si="104"/>
        <v>4.808177726260203E-2</v>
      </c>
      <c r="S569" s="6">
        <f t="shared" si="96"/>
        <v>-0.44373697003039642</v>
      </c>
      <c r="U569" s="8">
        <f>100*B569</f>
        <v>0.64301430143014304</v>
      </c>
      <c r="V569" s="8">
        <f t="shared" si="105"/>
        <v>6.4301430143014308E-3</v>
      </c>
      <c r="W569" s="8">
        <f t="shared" si="106"/>
        <v>-6.4301430143014308E-3</v>
      </c>
      <c r="X569" s="8">
        <v>2.7826499999999998</v>
      </c>
      <c r="Y569" s="8">
        <v>0.32465500000000003</v>
      </c>
      <c r="Z569" s="9">
        <f t="shared" si="107"/>
        <v>-6.4301430143014308E-3</v>
      </c>
      <c r="AA569" s="8">
        <f t="shared" si="108"/>
        <v>0.17697221885998354</v>
      </c>
      <c r="AB569" s="6">
        <f t="shared" si="109"/>
        <v>0.42068066138103322</v>
      </c>
      <c r="AC569" s="6">
        <f t="shared" si="110"/>
        <v>-0.13392551369756048</v>
      </c>
    </row>
    <row r="570" spans="1:29" hidden="1" x14ac:dyDescent="0.2">
      <c r="A570" s="6">
        <f t="shared" si="97"/>
        <v>0.64207650273224037</v>
      </c>
      <c r="B570" s="6">
        <f t="shared" si="99"/>
        <v>6.420765027322404E-3</v>
      </c>
      <c r="C570" s="6">
        <f t="shared" si="100"/>
        <v>-6.420765027322404E-3</v>
      </c>
      <c r="D570" s="6">
        <v>0.17199999999999999</v>
      </c>
      <c r="E570" s="6">
        <v>5.7299999999999997E-2</v>
      </c>
      <c r="F570" s="7">
        <f t="shared" si="91"/>
        <v>-6.420765027322404E-3</v>
      </c>
      <c r="G570" s="6">
        <f t="shared" si="92"/>
        <v>7.700776338797813E-3</v>
      </c>
      <c r="H570" s="6">
        <f t="shared" si="101"/>
        <v>8.7754067363272764E-2</v>
      </c>
      <c r="I570" s="6">
        <f t="shared" si="93"/>
        <v>-0.42166880047463012</v>
      </c>
      <c r="J570" s="5"/>
      <c r="K570" s="8">
        <f t="shared" si="98"/>
        <v>0.64207650273224037</v>
      </c>
      <c r="L570" s="8">
        <f t="shared" si="102"/>
        <v>6.420765027322404E-3</v>
      </c>
      <c r="M570" s="8">
        <f t="shared" si="103"/>
        <v>-6.420765027322404E-3</v>
      </c>
      <c r="N570" s="8">
        <v>7.5700000000000003E-2</v>
      </c>
      <c r="O570" s="8">
        <v>1.9099999999999999E-2</v>
      </c>
      <c r="P570" s="9">
        <f t="shared" si="94"/>
        <v>-6.420765027322404E-3</v>
      </c>
      <c r="Q570" s="8">
        <f t="shared" si="95"/>
        <v>2.3090176502732242E-3</v>
      </c>
      <c r="R570" s="6">
        <f t="shared" si="104"/>
        <v>4.8052238764424118E-2</v>
      </c>
      <c r="S570" s="6">
        <f t="shared" si="96"/>
        <v>-0.44354186766462422</v>
      </c>
      <c r="U570" s="8">
        <f>100*D174</f>
        <v>0.64207650273224037</v>
      </c>
      <c r="V570" s="8">
        <f t="shared" si="105"/>
        <v>6.420765027322404E-3</v>
      </c>
      <c r="W570" s="8">
        <f t="shared" si="106"/>
        <v>-6.420765027322404E-3</v>
      </c>
      <c r="X570" s="8">
        <v>2.7826499999999998</v>
      </c>
      <c r="Y570" s="8">
        <v>0.32465500000000003</v>
      </c>
      <c r="Z570" s="9">
        <f t="shared" si="107"/>
        <v>-6.420765027322404E-3</v>
      </c>
      <c r="AA570" s="8">
        <f t="shared" si="108"/>
        <v>0.17686783623811475</v>
      </c>
      <c r="AB570" s="6">
        <f t="shared" si="109"/>
        <v>0.42055657911643085</v>
      </c>
      <c r="AC570" s="6">
        <f t="shared" si="110"/>
        <v>-0.13390321799659155</v>
      </c>
    </row>
    <row r="571" spans="1:29" hidden="1" x14ac:dyDescent="0.2">
      <c r="A571" s="6">
        <f t="shared" si="97"/>
        <v>0.64115092290988052</v>
      </c>
      <c r="B571" s="6">
        <f t="shared" si="99"/>
        <v>6.4115092290988052E-3</v>
      </c>
      <c r="C571" s="6">
        <f t="shared" si="100"/>
        <v>-6.4115092290988052E-3</v>
      </c>
      <c r="D571" s="6">
        <v>0.17199999999999999</v>
      </c>
      <c r="E571" s="6">
        <v>5.7299999999999997E-2</v>
      </c>
      <c r="F571" s="7">
        <f t="shared" si="91"/>
        <v>-6.4115092290988052E-3</v>
      </c>
      <c r="G571" s="6">
        <f t="shared" si="92"/>
        <v>7.6944083496199769E-3</v>
      </c>
      <c r="H571" s="6">
        <f t="shared" si="101"/>
        <v>8.771777670244485E-2</v>
      </c>
      <c r="I571" s="6">
        <f t="shared" si="93"/>
        <v>-0.42156330436757222</v>
      </c>
      <c r="J571" s="5"/>
      <c r="K571" s="8">
        <f t="shared" si="98"/>
        <v>0.64115092290988052</v>
      </c>
      <c r="L571" s="8">
        <f t="shared" si="102"/>
        <v>6.4115092290988052E-3</v>
      </c>
      <c r="M571" s="8">
        <f t="shared" si="103"/>
        <v>-6.4115092290988052E-3</v>
      </c>
      <c r="N571" s="8">
        <v>7.5700000000000003E-2</v>
      </c>
      <c r="O571" s="8">
        <v>1.9099999999999999E-2</v>
      </c>
      <c r="P571" s="9">
        <f t="shared" si="94"/>
        <v>-6.4115092290988052E-3</v>
      </c>
      <c r="Q571" s="8">
        <f t="shared" si="95"/>
        <v>2.3062149945711182E-3</v>
      </c>
      <c r="R571" s="6">
        <f t="shared" si="104"/>
        <v>4.8023067317395689E-2</v>
      </c>
      <c r="S571" s="6">
        <f t="shared" si="96"/>
        <v>-0.44334918967896753</v>
      </c>
      <c r="U571" s="8">
        <f>100*D175</f>
        <v>0.64115092290988052</v>
      </c>
      <c r="V571" s="8">
        <f t="shared" si="105"/>
        <v>6.4115092290988052E-3</v>
      </c>
      <c r="W571" s="8">
        <f t="shared" si="106"/>
        <v>-6.4115092290988052E-3</v>
      </c>
      <c r="X571" s="8">
        <v>2.7826499999999998</v>
      </c>
      <c r="Y571" s="8">
        <v>0.32465500000000003</v>
      </c>
      <c r="Z571" s="9">
        <f t="shared" si="107"/>
        <v>-6.4115092290988052E-3</v>
      </c>
      <c r="AA571" s="8">
        <f t="shared" si="108"/>
        <v>0.17676481365040719</v>
      </c>
      <c r="AB571" s="6">
        <f t="shared" si="109"/>
        <v>0.4204340776511904</v>
      </c>
      <c r="AC571" s="6">
        <f t="shared" si="110"/>
        <v>-0.13388120634129166</v>
      </c>
    </row>
    <row r="572" spans="1:29" hidden="1" x14ac:dyDescent="0.2">
      <c r="A572" s="6">
        <f t="shared" si="97"/>
        <v>0.64023732470334416</v>
      </c>
      <c r="B572" s="6">
        <f t="shared" si="99"/>
        <v>6.4023732470334417E-3</v>
      </c>
      <c r="C572" s="6">
        <f t="shared" si="100"/>
        <v>-6.4023732470334417E-3</v>
      </c>
      <c r="D572" s="6">
        <v>0.17199999999999999</v>
      </c>
      <c r="E572" s="6">
        <v>5.7299999999999997E-2</v>
      </c>
      <c r="F572" s="7">
        <f t="shared" si="91"/>
        <v>-6.4023732470334417E-3</v>
      </c>
      <c r="G572" s="6">
        <f t="shared" si="92"/>
        <v>7.6881227939590074E-3</v>
      </c>
      <c r="H572" s="6">
        <f t="shared" si="101"/>
        <v>8.7681941093699603E-2</v>
      </c>
      <c r="I572" s="6">
        <f t="shared" si="93"/>
        <v>-0.42145913108633609</v>
      </c>
      <c r="J572" s="5"/>
      <c r="K572" s="8">
        <f t="shared" si="98"/>
        <v>0.64023732470334416</v>
      </c>
      <c r="L572" s="8">
        <f t="shared" si="102"/>
        <v>6.4023732470334417E-3</v>
      </c>
      <c r="M572" s="8">
        <f t="shared" si="103"/>
        <v>-6.4023732470334417E-3</v>
      </c>
      <c r="N572" s="8">
        <v>7.5700000000000003E-2</v>
      </c>
      <c r="O572" s="8">
        <v>1.9099999999999999E-2</v>
      </c>
      <c r="P572" s="9">
        <f t="shared" si="94"/>
        <v>-6.4023732470334417E-3</v>
      </c>
      <c r="Q572" s="8">
        <f t="shared" si="95"/>
        <v>2.3034486192017264E-3</v>
      </c>
      <c r="R572" s="6">
        <f t="shared" si="104"/>
        <v>4.7994256106348041E-2</v>
      </c>
      <c r="S572" s="6">
        <f t="shared" si="96"/>
        <v>-0.44315889105910189</v>
      </c>
      <c r="U572" s="8">
        <f>100*D176</f>
        <v>0.64023732470334416</v>
      </c>
      <c r="V572" s="8">
        <f t="shared" si="105"/>
        <v>6.4023732470334417E-3</v>
      </c>
      <c r="W572" s="8">
        <f t="shared" si="106"/>
        <v>-6.4023732470334417E-3</v>
      </c>
      <c r="X572" s="8">
        <v>2.7826499999999998</v>
      </c>
      <c r="Y572" s="8">
        <v>0.32465500000000003</v>
      </c>
      <c r="Z572" s="9">
        <f t="shared" si="107"/>
        <v>-6.4023732470334417E-3</v>
      </c>
      <c r="AA572" s="8">
        <f t="shared" si="108"/>
        <v>0.17666312468843043</v>
      </c>
      <c r="AB572" s="6">
        <f t="shared" si="109"/>
        <v>0.4203131269523121</v>
      </c>
      <c r="AC572" s="6">
        <f t="shared" si="110"/>
        <v>-0.13385947333518627</v>
      </c>
    </row>
    <row r="573" spans="1:29" hidden="1" x14ac:dyDescent="0.2">
      <c r="A573" s="6">
        <f t="shared" si="97"/>
        <v>0.63933547695605575</v>
      </c>
      <c r="B573" s="6">
        <f t="shared" si="99"/>
        <v>6.3933547695605572E-3</v>
      </c>
      <c r="C573" s="6">
        <f t="shared" si="100"/>
        <v>-6.3933547695605572E-3</v>
      </c>
      <c r="D573" s="6">
        <v>0.17199999999999999</v>
      </c>
      <c r="E573" s="6">
        <v>5.7299999999999997E-2</v>
      </c>
      <c r="F573" s="7">
        <f t="shared" si="91"/>
        <v>-6.3933547695605572E-3</v>
      </c>
      <c r="G573" s="6">
        <f t="shared" si="92"/>
        <v>7.681918081457662E-3</v>
      </c>
      <c r="H573" s="6">
        <f t="shared" si="101"/>
        <v>8.7646552022641835E-2</v>
      </c>
      <c r="I573" s="6">
        <f t="shared" si="93"/>
        <v>-0.42135625587977282</v>
      </c>
      <c r="J573" s="5"/>
      <c r="K573" s="8">
        <f t="shared" si="98"/>
        <v>0.63933547695605575</v>
      </c>
      <c r="L573" s="8">
        <f t="shared" si="102"/>
        <v>6.3933547695605572E-3</v>
      </c>
      <c r="M573" s="8">
        <f t="shared" si="103"/>
        <v>-6.3933547695605572E-3</v>
      </c>
      <c r="N573" s="8">
        <v>7.5700000000000003E-2</v>
      </c>
      <c r="O573" s="8">
        <v>1.9099999999999999E-2</v>
      </c>
      <c r="P573" s="9">
        <f t="shared" si="94"/>
        <v>-6.3933547695605572E-3</v>
      </c>
      <c r="Q573" s="8">
        <f t="shared" si="95"/>
        <v>2.3007178242229367E-3</v>
      </c>
      <c r="R573" s="6">
        <f t="shared" si="104"/>
        <v>4.7965798484158863E-2</v>
      </c>
      <c r="S573" s="6">
        <f t="shared" si="96"/>
        <v>-0.44297092790065296</v>
      </c>
      <c r="U573" s="8">
        <f>100*B573</f>
        <v>0.63933547695605575</v>
      </c>
      <c r="V573" s="8">
        <f t="shared" si="105"/>
        <v>6.3933547695605572E-3</v>
      </c>
      <c r="W573" s="8">
        <f t="shared" si="106"/>
        <v>-6.3933547695605572E-3</v>
      </c>
      <c r="X573" s="8">
        <v>2.7826499999999998</v>
      </c>
      <c r="Y573" s="8">
        <v>0.32465500000000003</v>
      </c>
      <c r="Z573" s="9">
        <f t="shared" si="107"/>
        <v>-6.3933547695605572E-3</v>
      </c>
      <c r="AA573" s="8">
        <f t="shared" si="108"/>
        <v>0.17656274362307076</v>
      </c>
      <c r="AB573" s="6">
        <f t="shared" si="109"/>
        <v>0.42019369774316079</v>
      </c>
      <c r="AC573" s="6">
        <f t="shared" si="110"/>
        <v>-0.13383801371770809</v>
      </c>
    </row>
    <row r="574" spans="1:29" hidden="1" x14ac:dyDescent="0.2">
      <c r="A574" s="6">
        <f t="shared" si="97"/>
        <v>0.63844515441959537</v>
      </c>
      <c r="B574" s="6">
        <f t="shared" si="99"/>
        <v>6.3844515441959541E-3</v>
      </c>
      <c r="C574" s="6">
        <f t="shared" si="100"/>
        <v>-6.3844515441959541E-3</v>
      </c>
      <c r="D574" s="6">
        <v>0.17199999999999999</v>
      </c>
      <c r="E574" s="6">
        <v>5.7299999999999997E-2</v>
      </c>
      <c r="F574" s="7">
        <f t="shared" si="91"/>
        <v>-6.3844515441959541E-3</v>
      </c>
      <c r="G574" s="6">
        <f t="shared" si="92"/>
        <v>7.6757926624068159E-3</v>
      </c>
      <c r="H574" s="6">
        <f t="shared" si="101"/>
        <v>8.7611601186183191E-2</v>
      </c>
      <c r="I574" s="6">
        <f t="shared" si="93"/>
        <v>-0.42125465461099765</v>
      </c>
      <c r="J574" s="5"/>
      <c r="K574" s="8">
        <f t="shared" si="98"/>
        <v>0.63844515441959537</v>
      </c>
      <c r="L574" s="8">
        <f t="shared" si="102"/>
        <v>6.3844515441959541E-3</v>
      </c>
      <c r="M574" s="8">
        <f t="shared" si="103"/>
        <v>-6.3844515441959541E-3</v>
      </c>
      <c r="N574" s="8">
        <v>7.5700000000000003E-2</v>
      </c>
      <c r="O574" s="8">
        <v>1.9099999999999999E-2</v>
      </c>
      <c r="P574" s="9">
        <f t="shared" si="94"/>
        <v>-6.3844515441959541E-3</v>
      </c>
      <c r="Q574" s="8">
        <f t="shared" si="95"/>
        <v>2.298021927582535E-3</v>
      </c>
      <c r="R574" s="6">
        <f t="shared" si="104"/>
        <v>4.7937687966594041E-2</v>
      </c>
      <c r="S574" s="6">
        <f t="shared" si="96"/>
        <v>-0.44278525737512575</v>
      </c>
      <c r="U574" s="8">
        <f>100*D178</f>
        <v>0.63844515441959537</v>
      </c>
      <c r="V574" s="8">
        <f t="shared" si="105"/>
        <v>6.3844515441959541E-3</v>
      </c>
      <c r="W574" s="8">
        <f t="shared" si="106"/>
        <v>-6.3844515441959541E-3</v>
      </c>
      <c r="X574" s="8">
        <v>2.7826499999999998</v>
      </c>
      <c r="Y574" s="8">
        <v>0.32465500000000003</v>
      </c>
      <c r="Z574" s="9">
        <f t="shared" si="107"/>
        <v>-6.3844515441959541E-3</v>
      </c>
      <c r="AA574" s="8">
        <f t="shared" si="108"/>
        <v>0.17646364538282749</v>
      </c>
      <c r="AB574" s="6">
        <f t="shared" si="109"/>
        <v>0.42007576147979248</v>
      </c>
      <c r="AC574" s="6">
        <f t="shared" si="110"/>
        <v>-0.1338168223599433</v>
      </c>
    </row>
    <row r="575" spans="1:29" hidden="1" x14ac:dyDescent="0.2">
      <c r="A575" s="6">
        <f t="shared" si="97"/>
        <v>0.63756613756613756</v>
      </c>
      <c r="B575" s="6">
        <f t="shared" si="99"/>
        <v>6.3756613756613756E-3</v>
      </c>
      <c r="C575" s="6">
        <f t="shared" si="100"/>
        <v>-6.3756613756613756E-3</v>
      </c>
      <c r="D575" s="6">
        <v>0.17199999999999999</v>
      </c>
      <c r="E575" s="6">
        <v>5.7299999999999997E-2</v>
      </c>
      <c r="F575" s="7">
        <f t="shared" si="91"/>
        <v>-6.3756613756613756E-3</v>
      </c>
      <c r="G575" s="6">
        <f t="shared" si="92"/>
        <v>7.6697450264550252E-3</v>
      </c>
      <c r="H575" s="6">
        <f t="shared" si="101"/>
        <v>8.7577080486021142E-2</v>
      </c>
      <c r="I575" s="6">
        <f t="shared" si="93"/>
        <v>-0.42115430373843354</v>
      </c>
      <c r="J575" s="5"/>
      <c r="K575" s="8">
        <f t="shared" si="98"/>
        <v>0.63756613756613756</v>
      </c>
      <c r="L575" s="8">
        <f t="shared" si="102"/>
        <v>6.3756613756613756E-3</v>
      </c>
      <c r="M575" s="8">
        <f t="shared" si="103"/>
        <v>-6.3756613756613756E-3</v>
      </c>
      <c r="N575" s="8">
        <v>7.5700000000000003E-2</v>
      </c>
      <c r="O575" s="8">
        <v>1.9099999999999999E-2</v>
      </c>
      <c r="P575" s="9">
        <f t="shared" si="94"/>
        <v>-6.3756613756613756E-3</v>
      </c>
      <c r="Q575" s="8">
        <f t="shared" si="95"/>
        <v>2.2953602645502647E-3</v>
      </c>
      <c r="R575" s="6">
        <f t="shared" si="104"/>
        <v>4.7909918227338533E-2</v>
      </c>
      <c r="S575" s="6">
        <f t="shared" si="96"/>
        <v>-0.44260183769708411</v>
      </c>
      <c r="U575" s="8">
        <f>100*D179</f>
        <v>0.63756613756613756</v>
      </c>
      <c r="V575" s="8">
        <f t="shared" si="105"/>
        <v>6.3756613756613756E-3</v>
      </c>
      <c r="W575" s="8">
        <f t="shared" si="106"/>
        <v>-6.3756613756613756E-3</v>
      </c>
      <c r="X575" s="8">
        <v>2.7826499999999998</v>
      </c>
      <c r="Y575" s="8">
        <v>0.32465500000000003</v>
      </c>
      <c r="Z575" s="9">
        <f t="shared" si="107"/>
        <v>-6.3756613756613756E-3</v>
      </c>
      <c r="AA575" s="8">
        <f t="shared" si="108"/>
        <v>0.17636580553293651</v>
      </c>
      <c r="AB575" s="6">
        <f t="shared" si="109"/>
        <v>0.41995929032816565</v>
      </c>
      <c r="AC575" s="6">
        <f t="shared" si="110"/>
        <v>-0.13379589426053684</v>
      </c>
    </row>
    <row r="576" spans="1:29" hidden="1" x14ac:dyDescent="0.2">
      <c r="A576" s="6">
        <f t="shared" si="97"/>
        <v>0.63669821240799163</v>
      </c>
      <c r="B576" s="6">
        <f t="shared" si="99"/>
        <v>6.3669821240799167E-3</v>
      </c>
      <c r="C576" s="6">
        <f t="shared" si="100"/>
        <v>-6.3669821240799167E-3</v>
      </c>
      <c r="D576" s="6">
        <v>0.17199999999999999</v>
      </c>
      <c r="E576" s="6">
        <v>5.7299999999999997E-2</v>
      </c>
      <c r="F576" s="7">
        <f t="shared" si="91"/>
        <v>-6.3669821240799167E-3</v>
      </c>
      <c r="G576" s="6">
        <f t="shared" si="92"/>
        <v>7.6637737013669814E-3</v>
      </c>
      <c r="H576" s="6">
        <f t="shared" si="101"/>
        <v>8.7542982022358481E-2</v>
      </c>
      <c r="I576" s="6">
        <f t="shared" si="93"/>
        <v>-0.42105518029755379</v>
      </c>
      <c r="J576" s="5"/>
      <c r="K576" s="8">
        <f t="shared" si="98"/>
        <v>0.63669821240799163</v>
      </c>
      <c r="L576" s="8">
        <f t="shared" si="102"/>
        <v>6.3669821240799167E-3</v>
      </c>
      <c r="M576" s="8">
        <f t="shared" si="103"/>
        <v>-6.3669821240799167E-3</v>
      </c>
      <c r="N576" s="8">
        <v>7.5700000000000003E-2</v>
      </c>
      <c r="O576" s="8">
        <v>1.9099999999999999E-2</v>
      </c>
      <c r="P576" s="9">
        <f t="shared" si="94"/>
        <v>-6.3669821240799167E-3</v>
      </c>
      <c r="Q576" s="8">
        <f t="shared" si="95"/>
        <v>2.2927321871713991E-3</v>
      </c>
      <c r="R576" s="6">
        <f t="shared" si="104"/>
        <v>4.7882483093208514E-2</v>
      </c>
      <c r="S576" s="6">
        <f t="shared" si="96"/>
        <v>-0.44242062809252641</v>
      </c>
      <c r="U576" s="8">
        <f>100*D180</f>
        <v>0.63669821240799163</v>
      </c>
      <c r="V576" s="8">
        <f t="shared" si="105"/>
        <v>6.3669821240799167E-3</v>
      </c>
      <c r="W576" s="8">
        <f t="shared" si="106"/>
        <v>-6.3669821240799167E-3</v>
      </c>
      <c r="X576" s="8">
        <v>2.7826499999999998</v>
      </c>
      <c r="Y576" s="8">
        <v>0.32465500000000003</v>
      </c>
      <c r="Z576" s="9">
        <f t="shared" si="107"/>
        <v>-6.3669821240799167E-3</v>
      </c>
      <c r="AA576" s="8">
        <f t="shared" si="108"/>
        <v>0.17626920025528395</v>
      </c>
      <c r="AB576" s="6">
        <f t="shared" si="109"/>
        <v>0.41984425714219786</v>
      </c>
      <c r="AC576" s="6">
        <f t="shared" si="110"/>
        <v>-0.13377522454174939</v>
      </c>
    </row>
    <row r="577" spans="1:29" hidden="1" x14ac:dyDescent="0.2">
      <c r="A577" s="6">
        <f t="shared" si="97"/>
        <v>0.63584117032392895</v>
      </c>
      <c r="B577" s="6">
        <f t="shared" si="99"/>
        <v>6.3584117032392893E-3</v>
      </c>
      <c r="C577" s="6">
        <f t="shared" si="100"/>
        <v>-6.3584117032392893E-3</v>
      </c>
      <c r="D577" s="6">
        <v>0.17199999999999999</v>
      </c>
      <c r="E577" s="6">
        <v>5.7299999999999997E-2</v>
      </c>
      <c r="F577" s="7">
        <f t="shared" si="91"/>
        <v>-6.3584117032392893E-3</v>
      </c>
      <c r="G577" s="6">
        <f t="shared" si="92"/>
        <v>7.6578772518286304E-3</v>
      </c>
      <c r="H577" s="6">
        <f t="shared" si="101"/>
        <v>8.750929808785253E-2</v>
      </c>
      <c r="I577" s="6">
        <f t="shared" si="93"/>
        <v>-0.4209572618832923</v>
      </c>
      <c r="J577" s="5"/>
      <c r="K577" s="8">
        <f t="shared" si="98"/>
        <v>0.63584117032392895</v>
      </c>
      <c r="L577" s="8">
        <f t="shared" si="102"/>
        <v>6.3584117032392893E-3</v>
      </c>
      <c r="M577" s="8">
        <f t="shared" si="103"/>
        <v>-6.3584117032392893E-3</v>
      </c>
      <c r="N577" s="8">
        <v>7.5700000000000003E-2</v>
      </c>
      <c r="O577" s="8">
        <v>1.9099999999999999E-2</v>
      </c>
      <c r="P577" s="9">
        <f t="shared" si="94"/>
        <v>-6.3584117032392893E-3</v>
      </c>
      <c r="Q577" s="8">
        <f t="shared" si="95"/>
        <v>2.290137063740857E-3</v>
      </c>
      <c r="R577" s="6">
        <f t="shared" si="104"/>
        <v>4.7855376539536885E-2</v>
      </c>
      <c r="S577" s="6">
        <f t="shared" si="96"/>
        <v>-0.44224158876840741</v>
      </c>
      <c r="U577" s="8">
        <f>100*B577</f>
        <v>0.63584117032392895</v>
      </c>
      <c r="V577" s="8">
        <f t="shared" si="105"/>
        <v>6.3584117032392893E-3</v>
      </c>
      <c r="W577" s="8">
        <f t="shared" si="106"/>
        <v>-6.3584117032392893E-3</v>
      </c>
      <c r="X577" s="8">
        <v>2.7826499999999998</v>
      </c>
      <c r="Y577" s="8">
        <v>0.32465500000000003</v>
      </c>
      <c r="Z577" s="9">
        <f t="shared" si="107"/>
        <v>-6.3584117032392893E-3</v>
      </c>
      <c r="AA577" s="8">
        <f t="shared" si="108"/>
        <v>0.17617380632907526</v>
      </c>
      <c r="AB577" s="6">
        <f t="shared" si="109"/>
        <v>0.41973063544263156</v>
      </c>
      <c r="AC577" s="6">
        <f t="shared" si="110"/>
        <v>-0.13375480844566001</v>
      </c>
    </row>
    <row r="578" spans="1:29" hidden="1" x14ac:dyDescent="0.2">
      <c r="A578" s="6">
        <f t="shared" si="97"/>
        <v>0.63499480789200413</v>
      </c>
      <c r="B578" s="6">
        <f t="shared" si="99"/>
        <v>6.3499480789200417E-3</v>
      </c>
      <c r="C578" s="6">
        <f t="shared" si="100"/>
        <v>-6.3499480789200417E-3</v>
      </c>
      <c r="D578" s="6">
        <v>0.17199999999999999</v>
      </c>
      <c r="E578" s="6">
        <v>5.7299999999999997E-2</v>
      </c>
      <c r="F578" s="7">
        <f t="shared" si="91"/>
        <v>-6.3499480789200417E-3</v>
      </c>
      <c r="G578" s="6">
        <f t="shared" si="92"/>
        <v>7.652054278296988E-3</v>
      </c>
      <c r="H578" s="6">
        <f t="shared" si="101"/>
        <v>8.7476021161784601E-2</v>
      </c>
      <c r="I578" s="6">
        <f t="shared" si="93"/>
        <v>-0.42086052663309476</v>
      </c>
      <c r="J578" s="5"/>
      <c r="K578" s="8">
        <f t="shared" si="98"/>
        <v>0.63499480789200413</v>
      </c>
      <c r="L578" s="8">
        <f t="shared" si="102"/>
        <v>6.3499480789200417E-3</v>
      </c>
      <c r="M578" s="8">
        <f t="shared" si="103"/>
        <v>-6.3499480789200417E-3</v>
      </c>
      <c r="N578" s="8">
        <v>7.5700000000000003E-2</v>
      </c>
      <c r="O578" s="8">
        <v>1.9099999999999999E-2</v>
      </c>
      <c r="P578" s="9">
        <f t="shared" si="94"/>
        <v>-6.3499480789200417E-3</v>
      </c>
      <c r="Q578" s="8">
        <f t="shared" si="95"/>
        <v>2.2875742782969889E-3</v>
      </c>
      <c r="R578" s="6">
        <f t="shared" si="104"/>
        <v>4.7828592685725022E-2</v>
      </c>
      <c r="S578" s="6">
        <f t="shared" si="96"/>
        <v>-0.44206468088325634</v>
      </c>
      <c r="U578" s="8">
        <f>100*D182</f>
        <v>0.63499480789200413</v>
      </c>
      <c r="V578" s="8">
        <f t="shared" si="105"/>
        <v>6.3499480789200417E-3</v>
      </c>
      <c r="W578" s="8">
        <f t="shared" si="106"/>
        <v>-6.3499480789200417E-3</v>
      </c>
      <c r="X578" s="8">
        <v>2.7826499999999998</v>
      </c>
      <c r="Y578" s="8">
        <v>0.32465500000000003</v>
      </c>
      <c r="Z578" s="9">
        <f t="shared" si="107"/>
        <v>-6.3499480789200417E-3</v>
      </c>
      <c r="AA578" s="8">
        <f t="shared" si="108"/>
        <v>0.17607960111222742</v>
      </c>
      <c r="AB578" s="6">
        <f t="shared" si="109"/>
        <v>0.41961839939667495</v>
      </c>
      <c r="AC578" s="6">
        <f t="shared" si="110"/>
        <v>-0.1337346413305078</v>
      </c>
    </row>
    <row r="579" spans="1:29" hidden="1" x14ac:dyDescent="0.2">
      <c r="A579" s="6">
        <f t="shared" si="97"/>
        <v>0.6341589267285862</v>
      </c>
      <c r="B579" s="6">
        <f t="shared" si="99"/>
        <v>6.3415892672858618E-3</v>
      </c>
      <c r="C579" s="6">
        <f t="shared" si="100"/>
        <v>-6.3415892672858618E-3</v>
      </c>
      <c r="D579" s="6">
        <v>0.17199999999999999</v>
      </c>
      <c r="E579" s="6">
        <v>5.7299999999999997E-2</v>
      </c>
      <c r="F579" s="7">
        <f t="shared" si="91"/>
        <v>-6.3415892672858618E-3</v>
      </c>
      <c r="G579" s="6">
        <f t="shared" si="92"/>
        <v>7.646303415892672E-3</v>
      </c>
      <c r="H579" s="6">
        <f t="shared" si="101"/>
        <v>8.7443143904440399E-2</v>
      </c>
      <c r="I579" s="6">
        <f t="shared" si="93"/>
        <v>-0.4207649532105826</v>
      </c>
      <c r="J579" s="5"/>
      <c r="K579" s="8">
        <f t="shared" si="98"/>
        <v>0.6341589267285862</v>
      </c>
      <c r="L579" s="8">
        <f t="shared" si="102"/>
        <v>6.3415892672858618E-3</v>
      </c>
      <c r="M579" s="8">
        <f t="shared" si="103"/>
        <v>-6.3415892672858618E-3</v>
      </c>
      <c r="N579" s="8">
        <v>7.5700000000000003E-2</v>
      </c>
      <c r="O579" s="8">
        <v>1.9099999999999999E-2</v>
      </c>
      <c r="P579" s="9">
        <f t="shared" si="94"/>
        <v>-6.3415892672858618E-3</v>
      </c>
      <c r="Q579" s="8">
        <f t="shared" si="95"/>
        <v>2.2850432301341592E-3</v>
      </c>
      <c r="R579" s="6">
        <f t="shared" si="104"/>
        <v>4.7802125790953685E-2</v>
      </c>
      <c r="S579" s="6">
        <f t="shared" si="96"/>
        <v>-0.4418898665188486</v>
      </c>
      <c r="U579" s="8">
        <f>100*D183</f>
        <v>0.6341589267285862</v>
      </c>
      <c r="V579" s="8">
        <f t="shared" si="105"/>
        <v>6.3415892672858618E-3</v>
      </c>
      <c r="W579" s="8">
        <f t="shared" si="106"/>
        <v>-6.3415892672858618E-3</v>
      </c>
      <c r="X579" s="8">
        <v>2.7826499999999998</v>
      </c>
      <c r="Y579" s="8">
        <v>0.32465500000000003</v>
      </c>
      <c r="Z579" s="9">
        <f t="shared" si="107"/>
        <v>-6.3415892672858618E-3</v>
      </c>
      <c r="AA579" s="8">
        <f t="shared" si="108"/>
        <v>0.17598656252345202</v>
      </c>
      <c r="AB579" s="6">
        <f t="shared" si="109"/>
        <v>0.41950752379838435</v>
      </c>
      <c r="AC579" s="6">
        <f t="shared" si="110"/>
        <v>-0.133714718667167</v>
      </c>
    </row>
    <row r="580" spans="1:29" hidden="1" x14ac:dyDescent="0.2">
      <c r="A580" s="6">
        <f t="shared" si="97"/>
        <v>0.6333333333333333</v>
      </c>
      <c r="B580" s="6">
        <f t="shared" si="99"/>
        <v>6.3333333333333332E-3</v>
      </c>
      <c r="C580" s="6">
        <f t="shared" si="100"/>
        <v>-6.3333333333333332E-3</v>
      </c>
      <c r="D580" s="6">
        <v>0.17199999999999999</v>
      </c>
      <c r="E580" s="6">
        <v>5.7299999999999997E-2</v>
      </c>
      <c r="F580" s="7">
        <f t="shared" si="91"/>
        <v>-6.3333333333333332E-3</v>
      </c>
      <c r="G580" s="6">
        <f t="shared" si="92"/>
        <v>7.6406233333333323E-3</v>
      </c>
      <c r="H580" s="6">
        <f t="shared" si="101"/>
        <v>8.7410659151692313E-2</v>
      </c>
      <c r="I580" s="6">
        <f t="shared" si="93"/>
        <v>-0.42067052078980327</v>
      </c>
      <c r="J580" s="5"/>
      <c r="K580" s="8">
        <f t="shared" si="98"/>
        <v>0.6333333333333333</v>
      </c>
      <c r="L580" s="8">
        <f t="shared" si="102"/>
        <v>6.3333333333333332E-3</v>
      </c>
      <c r="M580" s="8">
        <f t="shared" si="103"/>
        <v>-6.3333333333333332E-3</v>
      </c>
      <c r="N580" s="8">
        <v>7.5700000000000003E-2</v>
      </c>
      <c r="O580" s="8">
        <v>1.9099999999999999E-2</v>
      </c>
      <c r="P580" s="9">
        <f t="shared" si="94"/>
        <v>-6.3333333333333332E-3</v>
      </c>
      <c r="Q580" s="8">
        <f t="shared" si="95"/>
        <v>2.2825433333333333E-3</v>
      </c>
      <c r="R580" s="6">
        <f t="shared" si="104"/>
        <v>4.7775970250046554E-2</v>
      </c>
      <c r="S580" s="6">
        <f t="shared" si="96"/>
        <v>-0.44171710865288338</v>
      </c>
      <c r="U580" s="8">
        <f>100*D184</f>
        <v>0.6333333333333333</v>
      </c>
      <c r="V580" s="8">
        <f t="shared" si="105"/>
        <v>6.3333333333333332E-3</v>
      </c>
      <c r="W580" s="8">
        <f t="shared" si="106"/>
        <v>-6.3333333333333332E-3</v>
      </c>
      <c r="X580" s="8">
        <v>2.7826499999999998</v>
      </c>
      <c r="Y580" s="8">
        <v>0.32465500000000003</v>
      </c>
      <c r="Z580" s="9">
        <f t="shared" si="107"/>
        <v>-6.3333333333333332E-3</v>
      </c>
      <c r="AA580" s="8">
        <f t="shared" si="108"/>
        <v>0.17589466902500001</v>
      </c>
      <c r="AB580" s="6">
        <f t="shared" si="109"/>
        <v>0.41939798404975676</v>
      </c>
      <c r="AC580" s="6">
        <f t="shared" si="110"/>
        <v>-0.1336950360357495</v>
      </c>
    </row>
    <row r="581" spans="1:29" hidden="1" x14ac:dyDescent="0.2">
      <c r="A581" s="6">
        <f t="shared" si="97"/>
        <v>0.63251783893985736</v>
      </c>
      <c r="B581" s="6">
        <f t="shared" si="99"/>
        <v>6.3251783893985732E-3</v>
      </c>
      <c r="C581" s="6">
        <f t="shared" si="100"/>
        <v>-6.3251783893985732E-3</v>
      </c>
      <c r="D581" s="6">
        <v>0.17199999999999999</v>
      </c>
      <c r="E581" s="6">
        <v>5.7299999999999997E-2</v>
      </c>
      <c r="F581" s="7">
        <f t="shared" si="91"/>
        <v>-6.3251783893985732E-3</v>
      </c>
      <c r="G581" s="6">
        <f t="shared" si="92"/>
        <v>7.6350127319062171E-3</v>
      </c>
      <c r="H581" s="6">
        <f t="shared" si="101"/>
        <v>8.7378559909775444E-2</v>
      </c>
      <c r="I581" s="6">
        <f t="shared" si="93"/>
        <v>-0.42057720904004492</v>
      </c>
      <c r="J581" s="5"/>
      <c r="K581" s="8">
        <f t="shared" si="98"/>
        <v>0.63251783893985736</v>
      </c>
      <c r="L581" s="8">
        <f t="shared" si="102"/>
        <v>6.3251783893985732E-3</v>
      </c>
      <c r="M581" s="8">
        <f t="shared" si="103"/>
        <v>-6.3251783893985732E-3</v>
      </c>
      <c r="N581" s="8">
        <v>7.5700000000000003E-2</v>
      </c>
      <c r="O581" s="8">
        <v>1.9099999999999999E-2</v>
      </c>
      <c r="P581" s="9">
        <f t="shared" si="94"/>
        <v>-6.3251783893985732E-3</v>
      </c>
      <c r="Q581" s="8">
        <f t="shared" si="95"/>
        <v>2.2800740163098879E-3</v>
      </c>
      <c r="R581" s="6">
        <f t="shared" si="104"/>
        <v>4.7750120589480062E-2</v>
      </c>
      <c r="S581" s="6">
        <f t="shared" si="96"/>
        <v>-0.44154637113262918</v>
      </c>
      <c r="U581" s="8">
        <f>100*B581</f>
        <v>0.63251783893985736</v>
      </c>
      <c r="V581" s="8">
        <f t="shared" si="105"/>
        <v>6.3251783893985732E-3</v>
      </c>
      <c r="W581" s="8">
        <f t="shared" si="106"/>
        <v>-6.3251783893985732E-3</v>
      </c>
      <c r="X581" s="8">
        <v>2.7826499999999998</v>
      </c>
      <c r="Y581" s="8">
        <v>0.32465500000000003</v>
      </c>
      <c r="Z581" s="9">
        <f t="shared" si="107"/>
        <v>-6.3251783893985732E-3</v>
      </c>
      <c r="AA581" s="8">
        <f t="shared" si="108"/>
        <v>0.17580389960603976</v>
      </c>
      <c r="AB581" s="6">
        <f t="shared" si="109"/>
        <v>0.41928975614250313</v>
      </c>
      <c r="AC581" s="6">
        <f t="shared" si="110"/>
        <v>-0.13367558912233002</v>
      </c>
    </row>
    <row r="582" spans="1:29" hidden="1" x14ac:dyDescent="0.2">
      <c r="A582" s="6">
        <f t="shared" si="97"/>
        <v>0.63171225937183384</v>
      </c>
      <c r="B582" s="6">
        <f t="shared" si="99"/>
        <v>6.317122593718338E-3</v>
      </c>
      <c r="C582" s="6">
        <f t="shared" si="100"/>
        <v>-6.317122593718338E-3</v>
      </c>
      <c r="D582" s="6">
        <v>0.17199999999999999</v>
      </c>
      <c r="E582" s="6">
        <v>5.7299999999999997E-2</v>
      </c>
      <c r="F582" s="7">
        <f t="shared" si="91"/>
        <v>-6.317122593718338E-3</v>
      </c>
      <c r="G582" s="6">
        <f t="shared" si="92"/>
        <v>7.6294703444782161E-3</v>
      </c>
      <c r="H582" s="6">
        <f t="shared" si="101"/>
        <v>8.7346839350249048E-2</v>
      </c>
      <c r="I582" s="6">
        <f t="shared" si="93"/>
        <v>-0.42048499811118911</v>
      </c>
      <c r="J582" s="5"/>
      <c r="K582" s="8">
        <f t="shared" si="98"/>
        <v>0.63171225937183384</v>
      </c>
      <c r="L582" s="8">
        <f t="shared" si="102"/>
        <v>6.317122593718338E-3</v>
      </c>
      <c r="M582" s="8">
        <f t="shared" si="103"/>
        <v>-6.317122593718338E-3</v>
      </c>
      <c r="N582" s="8">
        <v>7.5700000000000003E-2</v>
      </c>
      <c r="O582" s="8">
        <v>1.9099999999999999E-2</v>
      </c>
      <c r="P582" s="9">
        <f t="shared" si="94"/>
        <v>-6.317122593718338E-3</v>
      </c>
      <c r="Q582" s="8">
        <f t="shared" si="95"/>
        <v>2.2776347213779129E-3</v>
      </c>
      <c r="R582" s="6">
        <f t="shared" si="104"/>
        <v>4.7724571463533469E-2</v>
      </c>
      <c r="S582" s="6">
        <f t="shared" si="96"/>
        <v>-0.44137761864949443</v>
      </c>
      <c r="U582" s="8">
        <f>100*D186</f>
        <v>0.63171225937183384</v>
      </c>
      <c r="V582" s="8">
        <f t="shared" si="105"/>
        <v>6.317122593718338E-3</v>
      </c>
      <c r="W582" s="8">
        <f t="shared" si="106"/>
        <v>-6.317122593718338E-3</v>
      </c>
      <c r="X582" s="8">
        <v>2.7826499999999998</v>
      </c>
      <c r="Y582" s="8">
        <v>0.32465500000000003</v>
      </c>
      <c r="Z582" s="9">
        <f t="shared" si="107"/>
        <v>-6.317122593718338E-3</v>
      </c>
      <c r="AA582" s="8">
        <f t="shared" si="108"/>
        <v>0.17571423376664136</v>
      </c>
      <c r="AB582" s="6">
        <f t="shared" si="109"/>
        <v>0.41918281664047413</v>
      </c>
      <c r="AC582" s="6">
        <f t="shared" si="110"/>
        <v>-0.13365637371578787</v>
      </c>
    </row>
    <row r="583" spans="1:29" hidden="1" x14ac:dyDescent="0.2">
      <c r="A583" s="6">
        <f t="shared" si="97"/>
        <v>0.63091641490433026</v>
      </c>
      <c r="B583" s="6">
        <f t="shared" si="99"/>
        <v>6.3091641490433028E-3</v>
      </c>
      <c r="C583" s="6">
        <f t="shared" si="100"/>
        <v>-6.3091641490433028E-3</v>
      </c>
      <c r="D583" s="6">
        <v>0.17199999999999999</v>
      </c>
      <c r="E583" s="6">
        <v>5.7299999999999997E-2</v>
      </c>
      <c r="F583" s="7">
        <f t="shared" si="91"/>
        <v>-6.3091641490433028E-3</v>
      </c>
      <c r="G583" s="6">
        <f t="shared" si="92"/>
        <v>7.6239949345417914E-3</v>
      </c>
      <c r="H583" s="6">
        <f t="shared" si="101"/>
        <v>8.7315490805136009E-2</v>
      </c>
      <c r="I583" s="6">
        <f t="shared" si="93"/>
        <v>-0.42039386861958145</v>
      </c>
      <c r="J583" s="5"/>
      <c r="K583" s="8">
        <f t="shared" si="98"/>
        <v>0.63091641490433026</v>
      </c>
      <c r="L583" s="8">
        <f t="shared" si="102"/>
        <v>6.3091641490433028E-3</v>
      </c>
      <c r="M583" s="8">
        <f t="shared" si="103"/>
        <v>-6.3091641490433028E-3</v>
      </c>
      <c r="N583" s="8">
        <v>7.5700000000000003E-2</v>
      </c>
      <c r="O583" s="8">
        <v>1.9099999999999999E-2</v>
      </c>
      <c r="P583" s="9">
        <f t="shared" si="94"/>
        <v>-6.3091641490433028E-3</v>
      </c>
      <c r="Q583" s="8">
        <f t="shared" si="95"/>
        <v>2.2752249043303122E-3</v>
      </c>
      <c r="R583" s="6">
        <f t="shared" si="104"/>
        <v>4.7699317650573496E-2</v>
      </c>
      <c r="S583" s="6">
        <f t="shared" si="96"/>
        <v>-0.44121081671448803</v>
      </c>
      <c r="U583" s="8">
        <f>100*D187</f>
        <v>0.63091641490433026</v>
      </c>
      <c r="V583" s="8">
        <f t="shared" si="105"/>
        <v>6.3091641490433028E-3</v>
      </c>
      <c r="W583" s="8">
        <f t="shared" si="106"/>
        <v>-6.3091641490433028E-3</v>
      </c>
      <c r="X583" s="8">
        <v>2.7826499999999998</v>
      </c>
      <c r="Y583" s="8">
        <v>0.32465500000000003</v>
      </c>
      <c r="Z583" s="9">
        <f t="shared" si="107"/>
        <v>-6.3091641490433028E-3</v>
      </c>
      <c r="AA583" s="8">
        <f t="shared" si="108"/>
        <v>0.17562565150234141</v>
      </c>
      <c r="AB583" s="6">
        <f t="shared" si="109"/>
        <v>0.41907714266271001</v>
      </c>
      <c r="AC583" s="6">
        <f t="shared" si="110"/>
        <v>-0.13363738570476166</v>
      </c>
    </row>
    <row r="584" spans="1:29" hidden="1" x14ac:dyDescent="0.2">
      <c r="A584" s="6">
        <f t="shared" si="97"/>
        <v>0.63013013013013008</v>
      </c>
      <c r="B584" s="6">
        <f t="shared" si="99"/>
        <v>6.3013013013013012E-3</v>
      </c>
      <c r="C584" s="6">
        <f t="shared" si="100"/>
        <v>-6.3013013013013012E-3</v>
      </c>
      <c r="D584" s="6">
        <v>0.17199999999999999</v>
      </c>
      <c r="E584" s="6">
        <v>5.7299999999999997E-2</v>
      </c>
      <c r="F584" s="7">
        <f t="shared" si="91"/>
        <v>-6.3013013013013012E-3</v>
      </c>
      <c r="G584" s="6">
        <f t="shared" si="92"/>
        <v>7.6185852952952941E-3</v>
      </c>
      <c r="H584" s="6">
        <f t="shared" si="101"/>
        <v>8.7284507762232899E-2</v>
      </c>
      <c r="I584" s="6">
        <f t="shared" si="93"/>
        <v>-0.42030380163439796</v>
      </c>
      <c r="J584" s="5"/>
      <c r="K584" s="8">
        <f t="shared" si="98"/>
        <v>0.63013013013013008</v>
      </c>
      <c r="L584" s="8">
        <f t="shared" si="102"/>
        <v>6.3013013013013012E-3</v>
      </c>
      <c r="M584" s="8">
        <f t="shared" si="103"/>
        <v>-6.3013013013013012E-3</v>
      </c>
      <c r="N584" s="8">
        <v>7.5700000000000003E-2</v>
      </c>
      <c r="O584" s="8">
        <v>1.9099999999999999E-2</v>
      </c>
      <c r="P584" s="9">
        <f t="shared" si="94"/>
        <v>-6.3013013013013012E-3</v>
      </c>
      <c r="Q584" s="8">
        <f t="shared" si="95"/>
        <v>2.2728440340340343E-3</v>
      </c>
      <c r="R584" s="6">
        <f t="shared" si="104"/>
        <v>4.7674354049468085E-2</v>
      </c>
      <c r="S584" s="6">
        <f t="shared" si="96"/>
        <v>-0.44104593163453154</v>
      </c>
      <c r="U584" s="8">
        <f>100*D188</f>
        <v>0.63013013013013008</v>
      </c>
      <c r="V584" s="8">
        <f t="shared" si="105"/>
        <v>6.3013013013013012E-3</v>
      </c>
      <c r="W584" s="8">
        <f t="shared" si="106"/>
        <v>-6.3013013013013012E-3</v>
      </c>
      <c r="X584" s="8">
        <v>2.7826499999999998</v>
      </c>
      <c r="Y584" s="8">
        <v>0.32465500000000003</v>
      </c>
      <c r="Z584" s="9">
        <f t="shared" si="107"/>
        <v>-6.3013013013013012E-3</v>
      </c>
      <c r="AA584" s="8">
        <f t="shared" si="108"/>
        <v>0.17553813328926426</v>
      </c>
      <c r="AB584" s="6">
        <f t="shared" si="109"/>
        <v>0.41897271186709079</v>
      </c>
      <c r="AC584" s="6">
        <f t="shared" si="110"/>
        <v>-0.13361862107471131</v>
      </c>
    </row>
    <row r="585" spans="1:29" hidden="1" x14ac:dyDescent="0.2">
      <c r="A585" s="6">
        <f t="shared" si="97"/>
        <v>0.62935323383084574</v>
      </c>
      <c r="B585" s="6">
        <f t="shared" si="99"/>
        <v>6.2935323383084578E-3</v>
      </c>
      <c r="C585" s="6">
        <f t="shared" si="100"/>
        <v>-6.2935323383084578E-3</v>
      </c>
      <c r="D585" s="6">
        <v>0.17199999999999999</v>
      </c>
      <c r="E585" s="6">
        <v>5.7299999999999997E-2</v>
      </c>
      <c r="F585" s="7">
        <f t="shared" ref="F585:F648" si="111">C585</f>
        <v>-6.2935323383084578E-3</v>
      </c>
      <c r="G585" s="6">
        <f t="shared" ref="G585:G648" si="112">E585*E585-4*D585*F585</f>
        <v>7.6132402487562182E-3</v>
      </c>
      <c r="H585" s="6">
        <f t="shared" si="101"/>
        <v>8.7253883860583636E-2</v>
      </c>
      <c r="I585" s="6">
        <f t="shared" ref="I585:I648" si="113">(-H585-E585)/2/D585</f>
        <v>-0.42021477866448731</v>
      </c>
      <c r="J585" s="5"/>
      <c r="K585" s="8">
        <f t="shared" si="98"/>
        <v>0.62935323383084574</v>
      </c>
      <c r="L585" s="8">
        <f t="shared" si="102"/>
        <v>6.2935323383084578E-3</v>
      </c>
      <c r="M585" s="8">
        <f t="shared" si="103"/>
        <v>-6.2935323383084578E-3</v>
      </c>
      <c r="N585" s="8">
        <v>7.5700000000000003E-2</v>
      </c>
      <c r="O585" s="8">
        <v>1.9099999999999999E-2</v>
      </c>
      <c r="P585" s="9">
        <f t="shared" ref="P585:P648" si="114">M585</f>
        <v>-6.2935323383084578E-3</v>
      </c>
      <c r="Q585" s="8">
        <f t="shared" ref="Q585:Q648" si="115">O585*O585-4*N585*P585</f>
        <v>2.2704915920398012E-3</v>
      </c>
      <c r="R585" s="6">
        <f t="shared" si="104"/>
        <v>4.7649675676123979E-2</v>
      </c>
      <c r="S585" s="6">
        <f t="shared" ref="S585:S648" si="116">(-R585-O585)/2/N585</f>
        <v>-0.44088293048959026</v>
      </c>
      <c r="U585" s="8">
        <f>100*B585</f>
        <v>0.62935323383084574</v>
      </c>
      <c r="V585" s="8">
        <f t="shared" si="105"/>
        <v>6.2935323383084578E-3</v>
      </c>
      <c r="W585" s="8">
        <f t="shared" si="106"/>
        <v>-6.2935323383084578E-3</v>
      </c>
      <c r="X585" s="8">
        <v>2.7826499999999998</v>
      </c>
      <c r="Y585" s="8">
        <v>0.32465500000000003</v>
      </c>
      <c r="Z585" s="9">
        <f t="shared" si="107"/>
        <v>-6.2935323383084578E-3</v>
      </c>
      <c r="AA585" s="8">
        <f t="shared" si="108"/>
        <v>0.17545166006977614</v>
      </c>
      <c r="AB585" s="6">
        <f t="shared" si="109"/>
        <v>0.41886950243456034</v>
      </c>
      <c r="AC585" s="6">
        <f t="shared" si="110"/>
        <v>-0.13360007590508335</v>
      </c>
    </row>
    <row r="586" spans="1:29" hidden="1" x14ac:dyDescent="0.2">
      <c r="A586" s="6">
        <f t="shared" si="97"/>
        <v>0.62858555885262124</v>
      </c>
      <c r="B586" s="6">
        <f t="shared" si="99"/>
        <v>6.2858555885262121E-3</v>
      </c>
      <c r="C586" s="6">
        <f t="shared" si="100"/>
        <v>-6.2858555885262121E-3</v>
      </c>
      <c r="D586" s="6">
        <v>0.17199999999999999</v>
      </c>
      <c r="E586" s="6">
        <v>5.7299999999999997E-2</v>
      </c>
      <c r="F586" s="7">
        <f t="shared" si="111"/>
        <v>-6.2858555885262121E-3</v>
      </c>
      <c r="G586" s="6">
        <f t="shared" si="112"/>
        <v>7.6079586449060328E-3</v>
      </c>
      <c r="H586" s="6">
        <f t="shared" si="101"/>
        <v>8.722361288611033E-2</v>
      </c>
      <c r="I586" s="6">
        <f t="shared" si="113"/>
        <v>-0.42012678164566958</v>
      </c>
      <c r="J586" s="5"/>
      <c r="K586" s="8">
        <f t="shared" si="98"/>
        <v>0.62858555885262124</v>
      </c>
      <c r="L586" s="8">
        <f t="shared" si="102"/>
        <v>6.2858555885262121E-3</v>
      </c>
      <c r="M586" s="8">
        <f t="shared" si="103"/>
        <v>-6.2858555885262121E-3</v>
      </c>
      <c r="N586" s="8">
        <v>7.5700000000000003E-2</v>
      </c>
      <c r="O586" s="8">
        <v>1.9099999999999999E-2</v>
      </c>
      <c r="P586" s="9">
        <f t="shared" si="114"/>
        <v>-6.2858555885262121E-3</v>
      </c>
      <c r="Q586" s="8">
        <f t="shared" si="115"/>
        <v>2.2681670722057372E-3</v>
      </c>
      <c r="R586" s="6">
        <f t="shared" si="104"/>
        <v>4.7625277660143225E-2</v>
      </c>
      <c r="S586" s="6">
        <f t="shared" si="116"/>
        <v>-0.44072178111058924</v>
      </c>
      <c r="U586" s="8">
        <f>100*D190</f>
        <v>0.62858555885262124</v>
      </c>
      <c r="V586" s="8">
        <f t="shared" si="105"/>
        <v>6.2858555885262121E-3</v>
      </c>
      <c r="W586" s="8">
        <f t="shared" si="106"/>
        <v>-6.2858555885262121E-3</v>
      </c>
      <c r="X586" s="8">
        <v>2.7826499999999998</v>
      </c>
      <c r="Y586" s="8">
        <v>0.32465500000000003</v>
      </c>
      <c r="Z586" s="9">
        <f t="shared" si="107"/>
        <v>-6.2858555885262121E-3</v>
      </c>
      <c r="AA586" s="8">
        <f t="shared" si="108"/>
        <v>0.17536621323864987</v>
      </c>
      <c r="AB586" s="6">
        <f t="shared" si="109"/>
        <v>0.41876749305390204</v>
      </c>
      <c r="AC586" s="6">
        <f t="shared" si="110"/>
        <v>-0.13358174636657541</v>
      </c>
    </row>
    <row r="587" spans="1:29" hidden="1" x14ac:dyDescent="0.2">
      <c r="A587" s="6">
        <f t="shared" si="97"/>
        <v>0.62782694198623401</v>
      </c>
      <c r="B587" s="6">
        <f t="shared" si="99"/>
        <v>6.2782694198623397E-3</v>
      </c>
      <c r="C587" s="6">
        <f t="shared" si="100"/>
        <v>-6.2782694198623397E-3</v>
      </c>
      <c r="D587" s="6">
        <v>0.17199999999999999</v>
      </c>
      <c r="E587" s="6">
        <v>5.7299999999999997E-2</v>
      </c>
      <c r="F587" s="7">
        <f t="shared" si="111"/>
        <v>-6.2782694198623397E-3</v>
      </c>
      <c r="G587" s="6">
        <f t="shared" si="112"/>
        <v>7.6027393608652889E-3</v>
      </c>
      <c r="H587" s="6">
        <f t="shared" si="101"/>
        <v>8.7193688767394681E-2</v>
      </c>
      <c r="I587" s="6">
        <f t="shared" si="113"/>
        <v>-0.42003979292847293</v>
      </c>
      <c r="J587" s="5"/>
      <c r="K587" s="8">
        <f t="shared" si="98"/>
        <v>0.62782694198623401</v>
      </c>
      <c r="L587" s="8">
        <f t="shared" si="102"/>
        <v>6.2782694198623397E-3</v>
      </c>
      <c r="M587" s="8">
        <f t="shared" si="103"/>
        <v>-6.2782694198623397E-3</v>
      </c>
      <c r="N587" s="8">
        <v>7.5700000000000003E-2</v>
      </c>
      <c r="O587" s="8">
        <v>1.9099999999999999E-2</v>
      </c>
      <c r="P587" s="9">
        <f t="shared" si="114"/>
        <v>-6.2782694198623397E-3</v>
      </c>
      <c r="Q587" s="8">
        <f t="shared" si="115"/>
        <v>2.2658699803343165E-3</v>
      </c>
      <c r="R587" s="6">
        <f t="shared" si="104"/>
        <v>4.7601155241593841E-2</v>
      </c>
      <c r="S587" s="6">
        <f t="shared" si="116"/>
        <v>-0.44056245205808348</v>
      </c>
      <c r="U587" s="8">
        <f>100*D191</f>
        <v>0.62782694198623401</v>
      </c>
      <c r="V587" s="8">
        <f t="shared" si="105"/>
        <v>6.2782694198623397E-3</v>
      </c>
      <c r="W587" s="8">
        <f t="shared" si="106"/>
        <v>-6.2782694198623397E-3</v>
      </c>
      <c r="X587" s="8">
        <v>2.7826499999999998</v>
      </c>
      <c r="Y587" s="8">
        <v>0.32465500000000003</v>
      </c>
      <c r="Z587" s="9">
        <f t="shared" si="107"/>
        <v>-6.2782694198623397E-3</v>
      </c>
      <c r="AA587" s="8">
        <f t="shared" si="108"/>
        <v>0.17528177462971978</v>
      </c>
      <c r="AB587" s="6">
        <f t="shared" si="109"/>
        <v>0.41866666290704324</v>
      </c>
      <c r="AC587" s="6">
        <f t="shared" si="110"/>
        <v>-0.13356362871849556</v>
      </c>
    </row>
    <row r="588" spans="1:29" hidden="1" x14ac:dyDescent="0.2">
      <c r="A588" s="6">
        <f t="shared" si="97"/>
        <v>0.6270772238514174</v>
      </c>
      <c r="B588" s="6">
        <f t="shared" si="99"/>
        <v>6.2707722385141737E-3</v>
      </c>
      <c r="C588" s="6">
        <f t="shared" si="100"/>
        <v>-6.2707722385141737E-3</v>
      </c>
      <c r="D588" s="6">
        <v>0.17199999999999999</v>
      </c>
      <c r="E588" s="6">
        <v>5.7299999999999997E-2</v>
      </c>
      <c r="F588" s="7">
        <f t="shared" si="111"/>
        <v>-6.2707722385141737E-3</v>
      </c>
      <c r="G588" s="6">
        <f t="shared" si="112"/>
        <v>7.5975813000977504E-3</v>
      </c>
      <c r="H588" s="6">
        <f t="shared" si="101"/>
        <v>8.7164105571604131E-2</v>
      </c>
      <c r="I588" s="6">
        <f t="shared" si="113"/>
        <v>-0.41995379526629112</v>
      </c>
      <c r="J588" s="5"/>
      <c r="K588" s="8">
        <f t="shared" si="98"/>
        <v>0.6270772238514174</v>
      </c>
      <c r="L588" s="8">
        <f t="shared" si="102"/>
        <v>6.2707722385141737E-3</v>
      </c>
      <c r="M588" s="8">
        <f t="shared" si="103"/>
        <v>-6.2707722385141737E-3</v>
      </c>
      <c r="N588" s="8">
        <v>7.5700000000000003E-2</v>
      </c>
      <c r="O588" s="8">
        <v>1.9099999999999999E-2</v>
      </c>
      <c r="P588" s="9">
        <f t="shared" si="114"/>
        <v>-6.2707722385141737E-3</v>
      </c>
      <c r="Q588" s="8">
        <f t="shared" si="115"/>
        <v>2.2635998338220919E-3</v>
      </c>
      <c r="R588" s="6">
        <f t="shared" si="104"/>
        <v>4.7577303767890128E-2</v>
      </c>
      <c r="S588" s="6">
        <f t="shared" si="116"/>
        <v>-0.4404049126016521</v>
      </c>
      <c r="U588" s="8">
        <f>100*D192</f>
        <v>0.6270772238514174</v>
      </c>
      <c r="V588" s="8">
        <f t="shared" si="105"/>
        <v>6.2707722385141737E-3</v>
      </c>
      <c r="W588" s="8">
        <f t="shared" si="106"/>
        <v>-6.2707722385141737E-3</v>
      </c>
      <c r="X588" s="8">
        <v>2.7826499999999998</v>
      </c>
      <c r="Y588" s="8">
        <v>0.32465500000000003</v>
      </c>
      <c r="Z588" s="9">
        <f t="shared" si="107"/>
        <v>-6.2707722385141737E-3</v>
      </c>
      <c r="AA588" s="8">
        <f t="shared" si="108"/>
        <v>0.17519832650300587</v>
      </c>
      <c r="AB588" s="6">
        <f t="shared" si="109"/>
        <v>0.41856699165486744</v>
      </c>
      <c r="AC588" s="6">
        <f t="shared" si="110"/>
        <v>-0.13354571930621306</v>
      </c>
    </row>
    <row r="589" spans="1:29" hidden="1" x14ac:dyDescent="0.2">
      <c r="A589" s="6">
        <f t="shared" si="97"/>
        <v>0.62633624878522831</v>
      </c>
      <c r="B589" s="6">
        <f t="shared" si="99"/>
        <v>6.2633624878522835E-3</v>
      </c>
      <c r="C589" s="6">
        <f t="shared" si="100"/>
        <v>-6.2633624878522835E-3</v>
      </c>
      <c r="D589" s="6">
        <v>0.17199999999999999</v>
      </c>
      <c r="E589" s="6">
        <v>5.7299999999999997E-2</v>
      </c>
      <c r="F589" s="7">
        <f t="shared" si="111"/>
        <v>-6.2633624878522835E-3</v>
      </c>
      <c r="G589" s="6">
        <f t="shared" si="112"/>
        <v>7.5924833916423701E-3</v>
      </c>
      <c r="H589" s="6">
        <f t="shared" si="101"/>
        <v>8.7134857500556981E-2</v>
      </c>
      <c r="I589" s="6">
        <f t="shared" si="113"/>
        <v>-0.41986877180394477</v>
      </c>
      <c r="J589" s="5"/>
      <c r="K589" s="8">
        <f t="shared" si="98"/>
        <v>0.62633624878522831</v>
      </c>
      <c r="L589" s="8">
        <f t="shared" si="102"/>
        <v>6.2633624878522835E-3</v>
      </c>
      <c r="M589" s="8">
        <f t="shared" si="103"/>
        <v>-6.2633624878522835E-3</v>
      </c>
      <c r="N589" s="8">
        <v>7.5700000000000003E-2</v>
      </c>
      <c r="O589" s="8">
        <v>1.9099999999999999E-2</v>
      </c>
      <c r="P589" s="9">
        <f t="shared" si="114"/>
        <v>-6.2633624878522835E-3</v>
      </c>
      <c r="Q589" s="8">
        <f t="shared" si="115"/>
        <v>2.2613561613216717E-3</v>
      </c>
      <c r="R589" s="6">
        <f t="shared" si="104"/>
        <v>4.7553718690778242E-2</v>
      </c>
      <c r="S589" s="6">
        <f t="shared" si="116"/>
        <v>-0.44024913269998839</v>
      </c>
      <c r="U589" s="8">
        <f>100*B589</f>
        <v>0.62633624878522831</v>
      </c>
      <c r="V589" s="8">
        <f t="shared" si="105"/>
        <v>6.2633624878522835E-3</v>
      </c>
      <c r="W589" s="8">
        <f t="shared" si="106"/>
        <v>-6.2633624878522835E-3</v>
      </c>
      <c r="X589" s="8">
        <v>2.7826499999999998</v>
      </c>
      <c r="Y589" s="8">
        <v>0.32465500000000003</v>
      </c>
      <c r="Z589" s="9">
        <f t="shared" si="107"/>
        <v>-6.2633624878522835E-3</v>
      </c>
      <c r="AA589" s="8">
        <f t="shared" si="108"/>
        <v>0.17511585153228865</v>
      </c>
      <c r="AB589" s="6">
        <f t="shared" si="109"/>
        <v>0.41846845942351335</v>
      </c>
      <c r="AC589" s="6">
        <f t="shared" si="110"/>
        <v>-0.13352801455869648</v>
      </c>
    </row>
    <row r="590" spans="1:29" hidden="1" x14ac:dyDescent="0.2">
      <c r="A590" s="6">
        <f t="shared" si="97"/>
        <v>0.62560386473429952</v>
      </c>
      <c r="B590" s="6">
        <f t="shared" si="99"/>
        <v>6.2560386473429954E-3</v>
      </c>
      <c r="C590" s="6">
        <f t="shared" si="100"/>
        <v>-6.2560386473429954E-3</v>
      </c>
      <c r="D590" s="6">
        <v>0.17199999999999999</v>
      </c>
      <c r="E590" s="6">
        <v>5.7299999999999997E-2</v>
      </c>
      <c r="F590" s="7">
        <f t="shared" si="111"/>
        <v>-6.2560386473429954E-3</v>
      </c>
      <c r="G590" s="6">
        <f t="shared" si="112"/>
        <v>7.5874445893719797E-3</v>
      </c>
      <c r="H590" s="6">
        <f t="shared" si="101"/>
        <v>8.7105938886920795E-2</v>
      </c>
      <c r="I590" s="6">
        <f t="shared" si="113"/>
        <v>-0.41978470606663026</v>
      </c>
      <c r="J590" s="5"/>
      <c r="K590" s="8">
        <f t="shared" si="98"/>
        <v>0.62560386473429952</v>
      </c>
      <c r="L590" s="8">
        <f t="shared" si="102"/>
        <v>6.2560386473429954E-3</v>
      </c>
      <c r="M590" s="8">
        <f t="shared" si="103"/>
        <v>-6.2560386473429954E-3</v>
      </c>
      <c r="N590" s="8">
        <v>7.5700000000000003E-2</v>
      </c>
      <c r="O590" s="8">
        <v>1.9099999999999999E-2</v>
      </c>
      <c r="P590" s="9">
        <f t="shared" si="114"/>
        <v>-6.2560386473429954E-3</v>
      </c>
      <c r="Q590" s="8">
        <f t="shared" si="115"/>
        <v>2.259138502415459E-3</v>
      </c>
      <c r="R590" s="6">
        <f t="shared" si="104"/>
        <v>4.7530395563422978E-2</v>
      </c>
      <c r="S590" s="6">
        <f t="shared" si="116"/>
        <v>-0.44009508298165773</v>
      </c>
      <c r="U590" s="8">
        <f>100*D194</f>
        <v>0.62560386473429952</v>
      </c>
      <c r="V590" s="8">
        <f t="shared" si="105"/>
        <v>6.2560386473429954E-3</v>
      </c>
      <c r="W590" s="8">
        <f t="shared" si="106"/>
        <v>-6.2560386473429954E-3</v>
      </c>
      <c r="X590" s="8">
        <v>2.7826499999999998</v>
      </c>
      <c r="Y590" s="8">
        <v>0.32465500000000003</v>
      </c>
      <c r="Z590" s="9">
        <f t="shared" si="107"/>
        <v>-6.2560386473429954E-3</v>
      </c>
      <c r="AA590" s="8">
        <f t="shared" si="108"/>
        <v>0.17503433279311598</v>
      </c>
      <c r="AB590" s="6">
        <f t="shared" si="109"/>
        <v>0.41837104679114206</v>
      </c>
      <c r="AC590" s="6">
        <f t="shared" si="110"/>
        <v>-0.13351051098613589</v>
      </c>
    </row>
    <row r="591" spans="1:29" hidden="1" x14ac:dyDescent="0.2">
      <c r="A591" s="6">
        <f t="shared" si="97"/>
        <v>0.62487992315081653</v>
      </c>
      <c r="B591" s="6">
        <f t="shared" si="99"/>
        <v>6.2487992315081653E-3</v>
      </c>
      <c r="C591" s="6">
        <f t="shared" si="100"/>
        <v>-6.2487992315081653E-3</v>
      </c>
      <c r="D591" s="6">
        <v>0.17199999999999999</v>
      </c>
      <c r="E591" s="6">
        <v>5.7299999999999997E-2</v>
      </c>
      <c r="F591" s="7">
        <f t="shared" si="111"/>
        <v>-6.2487992315081653E-3</v>
      </c>
      <c r="G591" s="6">
        <f t="shared" si="112"/>
        <v>7.5824638712776171E-3</v>
      </c>
      <c r="H591" s="6">
        <f t="shared" si="101"/>
        <v>8.7077344190539127E-2</v>
      </c>
      <c r="I591" s="6">
        <f t="shared" si="113"/>
        <v>-0.41970158194924168</v>
      </c>
      <c r="J591" s="5"/>
      <c r="K591" s="8">
        <f t="shared" si="98"/>
        <v>0.62487992315081653</v>
      </c>
      <c r="L591" s="8">
        <f t="shared" si="102"/>
        <v>6.2487992315081653E-3</v>
      </c>
      <c r="M591" s="8">
        <f t="shared" si="103"/>
        <v>-6.2487992315081653E-3</v>
      </c>
      <c r="N591" s="8">
        <v>7.5700000000000003E-2</v>
      </c>
      <c r="O591" s="8">
        <v>1.9099999999999999E-2</v>
      </c>
      <c r="P591" s="9">
        <f t="shared" si="114"/>
        <v>-6.2487992315081653E-3</v>
      </c>
      <c r="Q591" s="8">
        <f t="shared" si="115"/>
        <v>2.2569464073006725E-3</v>
      </c>
      <c r="R591" s="6">
        <f t="shared" si="104"/>
        <v>4.7507330037591805E-2</v>
      </c>
      <c r="S591" s="6">
        <f t="shared" si="116"/>
        <v>-0.43994273472649809</v>
      </c>
      <c r="U591" s="8">
        <f>100*D195</f>
        <v>0.62487992315081653</v>
      </c>
      <c r="V591" s="8">
        <f t="shared" si="105"/>
        <v>6.2487992315081653E-3</v>
      </c>
      <c r="W591" s="8">
        <f t="shared" si="106"/>
        <v>-6.2487992315081653E-3</v>
      </c>
      <c r="X591" s="8">
        <v>2.7826499999999998</v>
      </c>
      <c r="Y591" s="8">
        <v>0.32465500000000003</v>
      </c>
      <c r="Z591" s="9">
        <f t="shared" si="107"/>
        <v>-6.2487992315081653E-3</v>
      </c>
      <c r="AA591" s="8">
        <f t="shared" si="108"/>
        <v>0.17495375375122479</v>
      </c>
      <c r="AB591" s="6">
        <f t="shared" si="109"/>
        <v>0.41827473477515326</v>
      </c>
      <c r="AC591" s="6">
        <f t="shared" si="110"/>
        <v>-0.13349320517764601</v>
      </c>
    </row>
    <row r="592" spans="1:29" hidden="1" x14ac:dyDescent="0.2">
      <c r="A592" s="6">
        <f t="shared" si="97"/>
        <v>0.6241642788920726</v>
      </c>
      <c r="B592" s="6">
        <f t="shared" si="99"/>
        <v>6.241642788920726E-3</v>
      </c>
      <c r="C592" s="6">
        <f t="shared" si="100"/>
        <v>-6.241642788920726E-3</v>
      </c>
      <c r="D592" s="6">
        <v>0.17199999999999999</v>
      </c>
      <c r="E592" s="6">
        <v>5.7299999999999997E-2</v>
      </c>
      <c r="F592" s="7">
        <f t="shared" si="111"/>
        <v>-6.241642788920726E-3</v>
      </c>
      <c r="G592" s="6">
        <f t="shared" si="112"/>
        <v>7.5775402387774585E-3</v>
      </c>
      <c r="H592" s="6">
        <f t="shared" si="101"/>
        <v>8.7049067994881241E-2</v>
      </c>
      <c r="I592" s="6">
        <f t="shared" si="113"/>
        <v>-0.41961938370605012</v>
      </c>
      <c r="J592" s="5"/>
      <c r="K592" s="8">
        <f t="shared" si="98"/>
        <v>0.6241642788920726</v>
      </c>
      <c r="L592" s="8">
        <f t="shared" si="102"/>
        <v>6.241642788920726E-3</v>
      </c>
      <c r="M592" s="8">
        <f t="shared" si="103"/>
        <v>-6.241642788920726E-3</v>
      </c>
      <c r="N592" s="8">
        <v>7.5700000000000003E-2</v>
      </c>
      <c r="O592" s="8">
        <v>1.9099999999999999E-2</v>
      </c>
      <c r="P592" s="9">
        <f t="shared" si="114"/>
        <v>-6.241642788920726E-3</v>
      </c>
      <c r="Q592" s="8">
        <f t="shared" si="115"/>
        <v>2.2547794364851958E-3</v>
      </c>
      <c r="R592" s="6">
        <f t="shared" si="104"/>
        <v>4.7484517860932274E-2</v>
      </c>
      <c r="S592" s="6">
        <f t="shared" si="116"/>
        <v>-0.43979205984763725</v>
      </c>
      <c r="U592" s="8">
        <f>100*D196</f>
        <v>0.6241642788920726</v>
      </c>
      <c r="V592" s="8">
        <f t="shared" si="105"/>
        <v>6.241642788920726E-3</v>
      </c>
      <c r="W592" s="8">
        <f t="shared" si="106"/>
        <v>-6.241642788920726E-3</v>
      </c>
      <c r="X592" s="8">
        <v>2.7826499999999998</v>
      </c>
      <c r="Y592" s="8">
        <v>0.32465500000000003</v>
      </c>
      <c r="Z592" s="9">
        <f t="shared" si="107"/>
        <v>-6.241642788920726E-3</v>
      </c>
      <c r="AA592" s="8">
        <f t="shared" si="108"/>
        <v>0.17487409825136105</v>
      </c>
      <c r="AB592" s="6">
        <f t="shared" si="109"/>
        <v>0.4181795048198334</v>
      </c>
      <c r="AC592" s="6">
        <f t="shared" si="110"/>
        <v>-0.13347609379904651</v>
      </c>
    </row>
    <row r="593" spans="1:29" hidden="1" x14ac:dyDescent="0.2">
      <c r="A593" s="6">
        <f t="shared" si="97"/>
        <v>0.62345679012345678</v>
      </c>
      <c r="B593" s="6">
        <f t="shared" si="99"/>
        <v>6.2345679012345678E-3</v>
      </c>
      <c r="C593" s="6">
        <f t="shared" si="100"/>
        <v>-6.2345679012345678E-3</v>
      </c>
      <c r="D593" s="6">
        <v>0.17199999999999999</v>
      </c>
      <c r="E593" s="6">
        <v>5.7299999999999997E-2</v>
      </c>
      <c r="F593" s="7">
        <f t="shared" si="111"/>
        <v>-6.2345679012345678E-3</v>
      </c>
      <c r="G593" s="6">
        <f t="shared" si="112"/>
        <v>7.572672716049382E-3</v>
      </c>
      <c r="H593" s="6">
        <f t="shared" si="101"/>
        <v>8.7021105003610377E-2</v>
      </c>
      <c r="I593" s="6">
        <f t="shared" si="113"/>
        <v>-0.41953809594072783</v>
      </c>
      <c r="J593" s="5"/>
      <c r="K593" s="8">
        <f t="shared" si="98"/>
        <v>0.62345679012345678</v>
      </c>
      <c r="L593" s="8">
        <f t="shared" si="102"/>
        <v>6.2345679012345678E-3</v>
      </c>
      <c r="M593" s="8">
        <f t="shared" si="103"/>
        <v>-6.2345679012345678E-3</v>
      </c>
      <c r="N593" s="8">
        <v>7.5700000000000003E-2</v>
      </c>
      <c r="O593" s="8">
        <v>1.9099999999999999E-2</v>
      </c>
      <c r="P593" s="9">
        <f t="shared" si="114"/>
        <v>-6.2345679012345678E-3</v>
      </c>
      <c r="Q593" s="8">
        <f t="shared" si="115"/>
        <v>2.252637160493827E-3</v>
      </c>
      <c r="R593" s="6">
        <f t="shared" si="104"/>
        <v>4.7461954874339372E-2</v>
      </c>
      <c r="S593" s="6">
        <f t="shared" si="116"/>
        <v>-0.43964303087410417</v>
      </c>
      <c r="U593" s="8">
        <f>100*B593</f>
        <v>0.62345679012345678</v>
      </c>
      <c r="V593" s="8">
        <f t="shared" si="105"/>
        <v>6.2345679012345678E-3</v>
      </c>
      <c r="W593" s="8">
        <f t="shared" si="106"/>
        <v>-6.2345679012345678E-3</v>
      </c>
      <c r="X593" s="8">
        <v>2.7826499999999998</v>
      </c>
      <c r="Y593" s="8">
        <v>0.32465500000000003</v>
      </c>
      <c r="Z593" s="9">
        <f t="shared" si="107"/>
        <v>-6.2345679012345678E-3</v>
      </c>
      <c r="AA593" s="8">
        <f t="shared" si="108"/>
        <v>0.17479535050648148</v>
      </c>
      <c r="AB593" s="6">
        <f t="shared" si="109"/>
        <v>0.41808533878441789</v>
      </c>
      <c r="AC593" s="6">
        <f t="shared" si="110"/>
        <v>-0.13345917359071713</v>
      </c>
    </row>
    <row r="594" spans="1:29" hidden="1" x14ac:dyDescent="0.2">
      <c r="A594" s="6">
        <f t="shared" ref="A594:A657" si="117">D198*100</f>
        <v>0.62275731822474034</v>
      </c>
      <c r="B594" s="6">
        <f t="shared" si="99"/>
        <v>6.2275731822474031E-3</v>
      </c>
      <c r="C594" s="6">
        <f t="shared" si="100"/>
        <v>-6.2275731822474031E-3</v>
      </c>
      <c r="D594" s="6">
        <v>0.17199999999999999</v>
      </c>
      <c r="E594" s="6">
        <v>5.7299999999999997E-2</v>
      </c>
      <c r="F594" s="7">
        <f t="shared" si="111"/>
        <v>-6.2275731822474031E-3</v>
      </c>
      <c r="G594" s="6">
        <f t="shared" si="112"/>
        <v>7.5678603493862127E-3</v>
      </c>
      <c r="H594" s="6">
        <f t="shared" si="101"/>
        <v>8.6993450037265524E-2</v>
      </c>
      <c r="I594" s="6">
        <f t="shared" si="113"/>
        <v>-0.41945770359670209</v>
      </c>
      <c r="J594" s="5"/>
      <c r="K594" s="8">
        <f t="shared" ref="K594:K657" si="118">100*D198</f>
        <v>0.62275731822474034</v>
      </c>
      <c r="L594" s="8">
        <f t="shared" si="102"/>
        <v>6.2275731822474031E-3</v>
      </c>
      <c r="M594" s="8">
        <f t="shared" si="103"/>
        <v>-6.2275731822474031E-3</v>
      </c>
      <c r="N594" s="8">
        <v>7.5700000000000003E-2</v>
      </c>
      <c r="O594" s="8">
        <v>1.9099999999999999E-2</v>
      </c>
      <c r="P594" s="9">
        <f t="shared" si="114"/>
        <v>-6.2275731822474031E-3</v>
      </c>
      <c r="Q594" s="8">
        <f t="shared" si="115"/>
        <v>2.2505191595845139E-3</v>
      </c>
      <c r="R594" s="6">
        <f t="shared" si="104"/>
        <v>4.7439637009409272E-2</v>
      </c>
      <c r="S594" s="6">
        <f t="shared" si="116"/>
        <v>-0.43949562093401096</v>
      </c>
      <c r="U594" s="8">
        <f>100*D198</f>
        <v>0.62275731822474034</v>
      </c>
      <c r="V594" s="8">
        <f t="shared" si="105"/>
        <v>6.2275731822474031E-3</v>
      </c>
      <c r="W594" s="8">
        <f t="shared" si="106"/>
        <v>-6.2275731822474031E-3</v>
      </c>
      <c r="X594" s="8">
        <v>2.7826499999999998</v>
      </c>
      <c r="Y594" s="8">
        <v>0.32465500000000003</v>
      </c>
      <c r="Z594" s="9">
        <f t="shared" si="107"/>
        <v>-6.2275731822474031E-3</v>
      </c>
      <c r="AA594" s="8">
        <f t="shared" si="108"/>
        <v>0.17471749508732298</v>
      </c>
      <c r="AB594" s="6">
        <f t="shared" si="109"/>
        <v>0.41799221893155258</v>
      </c>
      <c r="AC594" s="6">
        <f t="shared" si="110"/>
        <v>-0.13344244136552436</v>
      </c>
    </row>
    <row r="595" spans="1:29" hidden="1" x14ac:dyDescent="0.2">
      <c r="A595" s="6">
        <f t="shared" si="117"/>
        <v>0.6220657276995305</v>
      </c>
      <c r="B595" s="6">
        <f t="shared" ref="B595:B658" si="119">A595/100</f>
        <v>6.2206572769953053E-3</v>
      </c>
      <c r="C595" s="6">
        <f t="shared" ref="C595:C658" si="120">-B595</f>
        <v>-6.2206572769953053E-3</v>
      </c>
      <c r="D595" s="6">
        <v>0.17199999999999999</v>
      </c>
      <c r="E595" s="6">
        <v>5.7299999999999997E-2</v>
      </c>
      <c r="F595" s="7">
        <f t="shared" si="111"/>
        <v>-6.2206572769953053E-3</v>
      </c>
      <c r="G595" s="6">
        <f t="shared" si="112"/>
        <v>7.5631022065727688E-3</v>
      </c>
      <c r="H595" s="6">
        <f t="shared" ref="H595:H658" si="121">SQRT(G595)</f>
        <v>8.6966098030052882E-2</v>
      </c>
      <c r="I595" s="6">
        <f t="shared" si="113"/>
        <v>-0.41937819194782822</v>
      </c>
      <c r="J595" s="5"/>
      <c r="K595" s="8">
        <f t="shared" si="118"/>
        <v>0.6220657276995305</v>
      </c>
      <c r="L595" s="8">
        <f t="shared" ref="L595:L658" si="122">K595/100</f>
        <v>6.2206572769953053E-3</v>
      </c>
      <c r="M595" s="8">
        <f t="shared" ref="M595:M658" si="123">-L595</f>
        <v>-6.2206572769953053E-3</v>
      </c>
      <c r="N595" s="8">
        <v>7.5700000000000003E-2</v>
      </c>
      <c r="O595" s="8">
        <v>1.9099999999999999E-2</v>
      </c>
      <c r="P595" s="9">
        <f t="shared" si="114"/>
        <v>-6.2206572769953053E-3</v>
      </c>
      <c r="Q595" s="8">
        <f t="shared" si="115"/>
        <v>2.2484250234741784E-3</v>
      </c>
      <c r="R595" s="6">
        <f t="shared" ref="R595:R658" si="124">SQRT(Q595)</f>
        <v>4.7417560285976108E-2</v>
      </c>
      <c r="S595" s="6">
        <f t="shared" si="116"/>
        <v>-0.43934980373828336</v>
      </c>
      <c r="U595" s="8">
        <f>100*D199</f>
        <v>0.6220657276995305</v>
      </c>
      <c r="V595" s="8">
        <f t="shared" ref="V595:V658" si="125">U595/100</f>
        <v>6.2206572769953053E-3</v>
      </c>
      <c r="W595" s="8">
        <f t="shared" ref="W595:W658" si="126">-V595</f>
        <v>-6.2206572769953053E-3</v>
      </c>
      <c r="X595" s="8">
        <v>2.7826499999999998</v>
      </c>
      <c r="Y595" s="8">
        <v>0.32465500000000003</v>
      </c>
      <c r="Z595" s="9">
        <f t="shared" ref="Z595:Z658" si="127">W595</f>
        <v>-6.2206572769953053E-3</v>
      </c>
      <c r="AA595" s="8">
        <f t="shared" ref="AA595:AA658" si="128">Y595*Y595-4*X595*Z595</f>
        <v>0.17464051691232396</v>
      </c>
      <c r="AB595" s="6">
        <f t="shared" ref="AB595:AB658" si="129">SQRT(AA595)</f>
        <v>0.41790012791613734</v>
      </c>
      <c r="AC595" s="6">
        <f t="shared" ref="AC595:AC658" si="130">(-AB595-Y595)/2/X595</f>
        <v>-0.13342589400681676</v>
      </c>
    </row>
    <row r="596" spans="1:29" hidden="1" x14ac:dyDescent="0.2">
      <c r="A596" s="6">
        <f t="shared" si="117"/>
        <v>0.62138188608776845</v>
      </c>
      <c r="B596" s="6">
        <f t="shared" si="119"/>
        <v>6.2138188608776845E-3</v>
      </c>
      <c r="C596" s="6">
        <f t="shared" si="120"/>
        <v>-6.2138188608776845E-3</v>
      </c>
      <c r="D596" s="6">
        <v>0.17199999999999999</v>
      </c>
      <c r="E596" s="6">
        <v>5.7299999999999997E-2</v>
      </c>
      <c r="F596" s="7">
        <f t="shared" si="111"/>
        <v>-6.2138188608776845E-3</v>
      </c>
      <c r="G596" s="6">
        <f t="shared" si="112"/>
        <v>7.5583973762838458E-3</v>
      </c>
      <c r="H596" s="6">
        <f t="shared" si="121"/>
        <v>8.6939044026742351E-2</v>
      </c>
      <c r="I596" s="6">
        <f t="shared" si="113"/>
        <v>-0.4192995465893673</v>
      </c>
      <c r="J596" s="5"/>
      <c r="K596" s="8">
        <f t="shared" si="118"/>
        <v>0.62138188608776845</v>
      </c>
      <c r="L596" s="8">
        <f t="shared" si="122"/>
        <v>6.2138188608776845E-3</v>
      </c>
      <c r="M596" s="8">
        <f t="shared" si="123"/>
        <v>-6.2138188608776845E-3</v>
      </c>
      <c r="N596" s="8">
        <v>7.5700000000000003E-2</v>
      </c>
      <c r="O596" s="8">
        <v>1.9099999999999999E-2</v>
      </c>
      <c r="P596" s="9">
        <f t="shared" si="114"/>
        <v>-6.2138188608776845E-3</v>
      </c>
      <c r="Q596" s="8">
        <f t="shared" si="115"/>
        <v>2.2463543510737628E-3</v>
      </c>
      <c r="R596" s="6">
        <f t="shared" si="124"/>
        <v>4.7395720809728835E-2</v>
      </c>
      <c r="S596" s="6">
        <f t="shared" si="116"/>
        <v>-0.43920555356491964</v>
      </c>
      <c r="U596" s="8">
        <f>100*D200</f>
        <v>0.62138188608776845</v>
      </c>
      <c r="V596" s="8">
        <f t="shared" si="125"/>
        <v>6.2138188608776845E-3</v>
      </c>
      <c r="W596" s="8">
        <f t="shared" si="126"/>
        <v>-6.2138188608776845E-3</v>
      </c>
      <c r="X596" s="8">
        <v>2.7826499999999998</v>
      </c>
      <c r="Y596" s="8">
        <v>0.32465500000000003</v>
      </c>
      <c r="Z596" s="9">
        <f t="shared" si="127"/>
        <v>-6.2138188608776845E-3</v>
      </c>
      <c r="AA596" s="8">
        <f t="shared" si="128"/>
        <v>0.17456440123788519</v>
      </c>
      <c r="AB596" s="6">
        <f t="shared" si="129"/>
        <v>0.41780904877453912</v>
      </c>
      <c r="AC596" s="6">
        <f t="shared" si="130"/>
        <v>-0.13340952846648682</v>
      </c>
    </row>
    <row r="597" spans="1:29" hidden="1" x14ac:dyDescent="0.2">
      <c r="A597" s="6">
        <f t="shared" si="117"/>
        <v>0.62070566388115134</v>
      </c>
      <c r="B597" s="6">
        <f t="shared" si="119"/>
        <v>6.2070566388115131E-3</v>
      </c>
      <c r="C597" s="6">
        <f t="shared" si="120"/>
        <v>-6.2070566388115131E-3</v>
      </c>
      <c r="D597" s="6">
        <v>0.17199999999999999</v>
      </c>
      <c r="E597" s="6">
        <v>5.7299999999999997E-2</v>
      </c>
      <c r="F597" s="7">
        <f t="shared" si="111"/>
        <v>-6.2070566388115131E-3</v>
      </c>
      <c r="G597" s="6">
        <f t="shared" si="112"/>
        <v>7.5537449675023198E-3</v>
      </c>
      <c r="H597" s="6">
        <f t="shared" si="121"/>
        <v>8.6912283179665234E-2</v>
      </c>
      <c r="I597" s="6">
        <f t="shared" si="113"/>
        <v>-0.41922175342925938</v>
      </c>
      <c r="J597" s="5"/>
      <c r="K597" s="8">
        <f t="shared" si="118"/>
        <v>0.62070566388115134</v>
      </c>
      <c r="L597" s="8">
        <f t="shared" si="122"/>
        <v>6.2070566388115131E-3</v>
      </c>
      <c r="M597" s="8">
        <f t="shared" si="123"/>
        <v>-6.2070566388115131E-3</v>
      </c>
      <c r="N597" s="8">
        <v>7.5700000000000003E-2</v>
      </c>
      <c r="O597" s="8">
        <v>1.9099999999999999E-2</v>
      </c>
      <c r="P597" s="9">
        <f t="shared" si="114"/>
        <v>-6.2070566388115131E-3</v>
      </c>
      <c r="Q597" s="8">
        <f t="shared" si="115"/>
        <v>2.2443067502321262E-3</v>
      </c>
      <c r="R597" s="6">
        <f t="shared" si="124"/>
        <v>4.7374114769904947E-2</v>
      </c>
      <c r="S597" s="6">
        <f t="shared" si="116"/>
        <v>-0.43906284524375788</v>
      </c>
      <c r="U597" s="8">
        <f>100*B597</f>
        <v>0.62070566388115134</v>
      </c>
      <c r="V597" s="8">
        <f t="shared" si="125"/>
        <v>6.2070566388115131E-3</v>
      </c>
      <c r="W597" s="8">
        <f t="shared" si="126"/>
        <v>-6.2070566388115131E-3</v>
      </c>
      <c r="X597" s="8">
        <v>2.7826499999999998</v>
      </c>
      <c r="Y597" s="8">
        <v>0.32465500000000003</v>
      </c>
      <c r="Z597" s="9">
        <f t="shared" si="127"/>
        <v>-6.2070566388115131E-3</v>
      </c>
      <c r="AA597" s="8">
        <f t="shared" si="128"/>
        <v>0.17448913364895546</v>
      </c>
      <c r="AB597" s="6">
        <f t="shared" si="129"/>
        <v>0.41771896491415789</v>
      </c>
      <c r="AC597" s="6">
        <f t="shared" si="130"/>
        <v>-0.13339334176309595</v>
      </c>
    </row>
    <row r="598" spans="1:29" hidden="1" x14ac:dyDescent="0.2">
      <c r="A598" s="6">
        <f t="shared" si="117"/>
        <v>0.62003693444136654</v>
      </c>
      <c r="B598" s="6">
        <f t="shared" si="119"/>
        <v>6.200369344413665E-3</v>
      </c>
      <c r="C598" s="6">
        <f t="shared" si="120"/>
        <v>-6.200369344413665E-3</v>
      </c>
      <c r="D598" s="6">
        <v>0.17199999999999999</v>
      </c>
      <c r="E598" s="6">
        <v>5.7299999999999997E-2</v>
      </c>
      <c r="F598" s="7">
        <f t="shared" si="111"/>
        <v>-6.200369344413665E-3</v>
      </c>
      <c r="G598" s="6">
        <f t="shared" si="112"/>
        <v>7.5491441089566005E-3</v>
      </c>
      <c r="H598" s="6">
        <f t="shared" si="121"/>
        <v>8.6885810745809353E-2</v>
      </c>
      <c r="I598" s="6">
        <f t="shared" si="113"/>
        <v>-0.41914479867967841</v>
      </c>
      <c r="J598" s="5"/>
      <c r="K598" s="8">
        <f t="shared" si="118"/>
        <v>0.62003693444136654</v>
      </c>
      <c r="L598" s="8">
        <f t="shared" si="122"/>
        <v>6.200369344413665E-3</v>
      </c>
      <c r="M598" s="8">
        <f t="shared" si="123"/>
        <v>-6.200369344413665E-3</v>
      </c>
      <c r="N598" s="8">
        <v>7.5700000000000003E-2</v>
      </c>
      <c r="O598" s="8">
        <v>1.9099999999999999E-2</v>
      </c>
      <c r="P598" s="9">
        <f t="shared" si="114"/>
        <v>-6.200369344413665E-3</v>
      </c>
      <c r="Q598" s="8">
        <f t="shared" si="115"/>
        <v>2.242281837488458E-3</v>
      </c>
      <c r="R598" s="6">
        <f t="shared" si="124"/>
        <v>4.7352738437058291E-2</v>
      </c>
      <c r="S598" s="6">
        <f t="shared" si="116"/>
        <v>-0.4389216541417324</v>
      </c>
      <c r="U598" s="8">
        <f>100*D202</f>
        <v>0.62003693444136654</v>
      </c>
      <c r="V598" s="8">
        <f t="shared" si="125"/>
        <v>6.200369344413665E-3</v>
      </c>
      <c r="W598" s="8">
        <f t="shared" si="126"/>
        <v>-6.200369344413665E-3</v>
      </c>
      <c r="X598" s="8">
        <v>2.7826499999999998</v>
      </c>
      <c r="Y598" s="8">
        <v>0.32465500000000003</v>
      </c>
      <c r="Z598" s="9">
        <f t="shared" si="127"/>
        <v>-6.200369344413665E-3</v>
      </c>
      <c r="AA598" s="8">
        <f t="shared" si="128"/>
        <v>0.17441470004993076</v>
      </c>
      <c r="AB598" s="6">
        <f t="shared" si="129"/>
        <v>0.41762986010333453</v>
      </c>
      <c r="AC598" s="6">
        <f t="shared" si="130"/>
        <v>-0.13337733098006119</v>
      </c>
    </row>
    <row r="599" spans="1:29" hidden="1" x14ac:dyDescent="0.2">
      <c r="A599" s="6">
        <f t="shared" si="117"/>
        <v>0.61937557392102849</v>
      </c>
      <c r="B599" s="6">
        <f t="shared" si="119"/>
        <v>6.1937557392102846E-3</v>
      </c>
      <c r="C599" s="6">
        <f t="shared" si="120"/>
        <v>-6.1937557392102846E-3</v>
      </c>
      <c r="D599" s="6">
        <v>0.17199999999999999</v>
      </c>
      <c r="E599" s="6">
        <v>5.7299999999999997E-2</v>
      </c>
      <c r="F599" s="7">
        <f t="shared" si="111"/>
        <v>-6.1937557392102846E-3</v>
      </c>
      <c r="G599" s="6">
        <f t="shared" si="112"/>
        <v>7.5445939485766752E-3</v>
      </c>
      <c r="H599" s="6">
        <f t="shared" si="121"/>
        <v>8.6859622084007909E-2</v>
      </c>
      <c r="I599" s="6">
        <f t="shared" si="113"/>
        <v>-0.41906866884886018</v>
      </c>
      <c r="J599" s="5"/>
      <c r="K599" s="8">
        <f t="shared" si="118"/>
        <v>0.61937557392102849</v>
      </c>
      <c r="L599" s="8">
        <f t="shared" si="122"/>
        <v>6.1937557392102846E-3</v>
      </c>
      <c r="M599" s="8">
        <f t="shared" si="123"/>
        <v>-6.1937557392102846E-3</v>
      </c>
      <c r="N599" s="8">
        <v>7.5700000000000003E-2</v>
      </c>
      <c r="O599" s="8">
        <v>1.9099999999999999E-2</v>
      </c>
      <c r="P599" s="9">
        <f t="shared" si="114"/>
        <v>-6.1937557392102846E-3</v>
      </c>
      <c r="Q599" s="8">
        <f t="shared" si="115"/>
        <v>2.2402792378328745E-3</v>
      </c>
      <c r="R599" s="6">
        <f t="shared" si="124"/>
        <v>4.7331588160898157E-2</v>
      </c>
      <c r="S599" s="6">
        <f t="shared" si="116"/>
        <v>-0.43878195614860077</v>
      </c>
      <c r="U599" s="8">
        <f>100*D203</f>
        <v>0.61937557392102849</v>
      </c>
      <c r="V599" s="8">
        <f t="shared" si="125"/>
        <v>6.1937557392102846E-3</v>
      </c>
      <c r="W599" s="8">
        <f t="shared" si="126"/>
        <v>-6.1937557392102846E-3</v>
      </c>
      <c r="X599" s="8">
        <v>2.7826499999999998</v>
      </c>
      <c r="Y599" s="8">
        <v>0.32465500000000003</v>
      </c>
      <c r="Z599" s="9">
        <f t="shared" si="127"/>
        <v>-6.1937557392102846E-3</v>
      </c>
      <c r="AA599" s="8">
        <f t="shared" si="128"/>
        <v>0.17434108665585402</v>
      </c>
      <c r="AB599" s="6">
        <f t="shared" si="129"/>
        <v>0.41754171846158561</v>
      </c>
      <c r="AC599" s="6">
        <f t="shared" si="130"/>
        <v>-0.13336149326390054</v>
      </c>
    </row>
    <row r="600" spans="1:29" hidden="1" x14ac:dyDescent="0.2">
      <c r="A600" s="6">
        <f t="shared" si="117"/>
        <v>0.61872146118721472</v>
      </c>
      <c r="B600" s="6">
        <f t="shared" si="119"/>
        <v>6.1872146118721475E-3</v>
      </c>
      <c r="C600" s="6">
        <f t="shared" si="120"/>
        <v>-6.1872146118721475E-3</v>
      </c>
      <c r="D600" s="6">
        <v>0.17199999999999999</v>
      </c>
      <c r="E600" s="6">
        <v>5.7299999999999997E-2</v>
      </c>
      <c r="F600" s="7">
        <f t="shared" si="111"/>
        <v>-6.1872146118721475E-3</v>
      </c>
      <c r="G600" s="6">
        <f t="shared" si="112"/>
        <v>7.5400936529680367E-3</v>
      </c>
      <c r="H600" s="6">
        <f t="shared" si="121"/>
        <v>8.6833712652218412E-2</v>
      </c>
      <c r="I600" s="6">
        <f t="shared" si="113"/>
        <v>-0.4189933507331931</v>
      </c>
      <c r="J600" s="5"/>
      <c r="K600" s="8">
        <f t="shared" si="118"/>
        <v>0.61872146118721472</v>
      </c>
      <c r="L600" s="8">
        <f t="shared" si="122"/>
        <v>6.1872146118721475E-3</v>
      </c>
      <c r="M600" s="8">
        <f t="shared" si="123"/>
        <v>-6.1872146118721475E-3</v>
      </c>
      <c r="N600" s="8">
        <v>7.5700000000000003E-2</v>
      </c>
      <c r="O600" s="8">
        <v>1.9099999999999999E-2</v>
      </c>
      <c r="P600" s="9">
        <f t="shared" si="114"/>
        <v>-6.1872146118721475E-3</v>
      </c>
      <c r="Q600" s="8">
        <f t="shared" si="115"/>
        <v>2.2382985844748866E-3</v>
      </c>
      <c r="R600" s="6">
        <f t="shared" si="124"/>
        <v>4.7310660368197005E-2</v>
      </c>
      <c r="S600" s="6">
        <f t="shared" si="116"/>
        <v>-0.43864372766312421</v>
      </c>
      <c r="U600" s="8">
        <f>100*D204</f>
        <v>0.61872146118721472</v>
      </c>
      <c r="V600" s="8">
        <f t="shared" si="125"/>
        <v>6.1872146118721475E-3</v>
      </c>
      <c r="W600" s="8">
        <f t="shared" si="126"/>
        <v>-6.1872146118721475E-3</v>
      </c>
      <c r="X600" s="8">
        <v>2.7826499999999998</v>
      </c>
      <c r="Y600" s="8">
        <v>0.32465500000000003</v>
      </c>
      <c r="Z600" s="9">
        <f t="shared" si="127"/>
        <v>-6.1872146118721475E-3</v>
      </c>
      <c r="AA600" s="8">
        <f t="shared" si="128"/>
        <v>0.17426827998390415</v>
      </c>
      <c r="AB600" s="6">
        <f t="shared" si="129"/>
        <v>0.41745452445015391</v>
      </c>
      <c r="AC600" s="6">
        <f t="shared" si="130"/>
        <v>-0.13334582582253499</v>
      </c>
    </row>
    <row r="601" spans="1:29" hidden="1" x14ac:dyDescent="0.2">
      <c r="A601" s="6">
        <f t="shared" si="117"/>
        <v>0.61807447774750224</v>
      </c>
      <c r="B601" s="6">
        <f t="shared" si="119"/>
        <v>6.180744777475022E-3</v>
      </c>
      <c r="C601" s="6">
        <f t="shared" si="120"/>
        <v>-6.180744777475022E-3</v>
      </c>
      <c r="D601" s="6">
        <v>0.17199999999999999</v>
      </c>
      <c r="E601" s="6">
        <v>5.7299999999999997E-2</v>
      </c>
      <c r="F601" s="7">
        <f t="shared" si="111"/>
        <v>-6.180744777475022E-3</v>
      </c>
      <c r="G601" s="6">
        <f t="shared" si="112"/>
        <v>7.5356424069028139E-3</v>
      </c>
      <c r="H601" s="6">
        <f t="shared" si="121"/>
        <v>8.6808078004888545E-2</v>
      </c>
      <c r="I601" s="6">
        <f t="shared" si="113"/>
        <v>-0.41891883140955971</v>
      </c>
      <c r="J601" s="5"/>
      <c r="K601" s="8">
        <f t="shared" si="118"/>
        <v>0.61807447774750224</v>
      </c>
      <c r="L601" s="8">
        <f t="shared" si="122"/>
        <v>6.180744777475022E-3</v>
      </c>
      <c r="M601" s="8">
        <f t="shared" si="123"/>
        <v>-6.180744777475022E-3</v>
      </c>
      <c r="N601" s="8">
        <v>7.5700000000000003E-2</v>
      </c>
      <c r="O601" s="8">
        <v>1.9099999999999999E-2</v>
      </c>
      <c r="P601" s="9">
        <f t="shared" si="114"/>
        <v>-6.180744777475022E-3</v>
      </c>
      <c r="Q601" s="8">
        <f t="shared" si="115"/>
        <v>2.2363395186194368E-3</v>
      </c>
      <c r="R601" s="6">
        <f t="shared" si="124"/>
        <v>4.7289951560764334E-2</v>
      </c>
      <c r="S601" s="6">
        <f t="shared" si="116"/>
        <v>-0.43850694557968511</v>
      </c>
      <c r="U601" s="8">
        <f>100*B601</f>
        <v>0.61807447774750224</v>
      </c>
      <c r="V601" s="8">
        <f t="shared" si="125"/>
        <v>6.180744777475022E-3</v>
      </c>
      <c r="W601" s="8">
        <f t="shared" si="126"/>
        <v>-6.180744777475022E-3</v>
      </c>
      <c r="X601" s="8">
        <v>2.7826499999999998</v>
      </c>
      <c r="Y601" s="8">
        <v>0.32465500000000003</v>
      </c>
      <c r="Z601" s="9">
        <f t="shared" si="127"/>
        <v>-6.180744777475022E-3</v>
      </c>
      <c r="AA601" s="8">
        <f t="shared" si="128"/>
        <v>0.17419626684516348</v>
      </c>
      <c r="AB601" s="6">
        <f t="shared" si="129"/>
        <v>0.41736826286286249</v>
      </c>
      <c r="AC601" s="6">
        <f t="shared" si="130"/>
        <v>-0.13333032592364519</v>
      </c>
    </row>
    <row r="602" spans="1:29" hidden="1" x14ac:dyDescent="0.2">
      <c r="A602" s="6">
        <f t="shared" si="117"/>
        <v>0.61743450767841013</v>
      </c>
      <c r="B602" s="6">
        <f t="shared" si="119"/>
        <v>6.1743450767841011E-3</v>
      </c>
      <c r="C602" s="6">
        <f t="shared" si="120"/>
        <v>-6.1743450767841011E-3</v>
      </c>
      <c r="D602" s="6">
        <v>0.17199999999999999</v>
      </c>
      <c r="E602" s="6">
        <v>5.7299999999999997E-2</v>
      </c>
      <c r="F602" s="7">
        <f t="shared" si="111"/>
        <v>-6.1743450767841011E-3</v>
      </c>
      <c r="G602" s="6">
        <f t="shared" si="112"/>
        <v>7.5312394128274609E-3</v>
      </c>
      <c r="H602" s="6">
        <f t="shared" si="121"/>
        <v>8.6782713790405641E-2</v>
      </c>
      <c r="I602" s="6">
        <f t="shared" si="113"/>
        <v>-0.41884509822792337</v>
      </c>
      <c r="J602" s="5"/>
      <c r="K602" s="8">
        <f t="shared" si="118"/>
        <v>0.61743450767841013</v>
      </c>
      <c r="L602" s="8">
        <f t="shared" si="122"/>
        <v>6.1743450767841011E-3</v>
      </c>
      <c r="M602" s="8">
        <f t="shared" si="123"/>
        <v>-6.1743450767841011E-3</v>
      </c>
      <c r="N602" s="8">
        <v>7.5700000000000003E-2</v>
      </c>
      <c r="O602" s="8">
        <v>1.9099999999999999E-2</v>
      </c>
      <c r="P602" s="9">
        <f t="shared" si="114"/>
        <v>-6.1743450767841011E-3</v>
      </c>
      <c r="Q602" s="8">
        <f t="shared" si="115"/>
        <v>2.2344016892502259E-3</v>
      </c>
      <c r="R602" s="6">
        <f t="shared" si="124"/>
        <v>4.726945831348426E-2</v>
      </c>
      <c r="S602" s="6">
        <f t="shared" si="116"/>
        <v>-0.43837158727532533</v>
      </c>
      <c r="U602" s="8">
        <f>100*D206</f>
        <v>0.61743450767841013</v>
      </c>
      <c r="V602" s="8">
        <f t="shared" si="125"/>
        <v>6.1743450767841011E-3</v>
      </c>
      <c r="W602" s="8">
        <f t="shared" si="126"/>
        <v>-6.1743450767841011E-3</v>
      </c>
      <c r="X602" s="8">
        <v>2.7826499999999998</v>
      </c>
      <c r="Y602" s="8">
        <v>0.32465500000000003</v>
      </c>
      <c r="Z602" s="9">
        <f t="shared" si="127"/>
        <v>-6.1743450767841011E-3</v>
      </c>
      <c r="AA602" s="8">
        <f t="shared" si="128"/>
        <v>0.17412503433665313</v>
      </c>
      <c r="AB602" s="6">
        <f t="shared" si="129"/>
        <v>0.41728291881726137</v>
      </c>
      <c r="AC602" s="6">
        <f t="shared" si="130"/>
        <v>-0.1333149908930806</v>
      </c>
    </row>
    <row r="603" spans="1:29" hidden="1" x14ac:dyDescent="0.2">
      <c r="A603" s="6">
        <f t="shared" si="117"/>
        <v>0.61680143755615446</v>
      </c>
      <c r="B603" s="6">
        <f t="shared" si="119"/>
        <v>6.1680143755615448E-3</v>
      </c>
      <c r="C603" s="6">
        <f t="shared" si="120"/>
        <v>-6.1680143755615448E-3</v>
      </c>
      <c r="D603" s="6">
        <v>0.17199999999999999</v>
      </c>
      <c r="E603" s="6">
        <v>5.7299999999999997E-2</v>
      </c>
      <c r="F603" s="7">
        <f t="shared" si="111"/>
        <v>-6.1680143755615448E-3</v>
      </c>
      <c r="G603" s="6">
        <f t="shared" si="112"/>
        <v>7.5268838903863418E-3</v>
      </c>
      <c r="H603" s="6">
        <f t="shared" si="121"/>
        <v>8.6757615748626601E-2</v>
      </c>
      <c r="I603" s="6">
        <f t="shared" si="113"/>
        <v>-0.41877213880414715</v>
      </c>
      <c r="J603" s="5"/>
      <c r="K603" s="8">
        <f t="shared" si="118"/>
        <v>0.61680143755615446</v>
      </c>
      <c r="L603" s="8">
        <f t="shared" si="122"/>
        <v>6.1680143755615448E-3</v>
      </c>
      <c r="M603" s="8">
        <f t="shared" si="123"/>
        <v>-6.1680143755615448E-3</v>
      </c>
      <c r="N603" s="8">
        <v>7.5700000000000003E-2</v>
      </c>
      <c r="O603" s="8">
        <v>1.9099999999999999E-2</v>
      </c>
      <c r="P603" s="9">
        <f t="shared" si="114"/>
        <v>-6.1680143755615448E-3</v>
      </c>
      <c r="Q603" s="8">
        <f t="shared" si="115"/>
        <v>2.2324847529200361E-3</v>
      </c>
      <c r="R603" s="6">
        <f t="shared" si="124"/>
        <v>4.7249177272414344E-2</v>
      </c>
      <c r="S603" s="6">
        <f t="shared" si="116"/>
        <v>-0.43823763059718857</v>
      </c>
      <c r="U603" s="8">
        <f>100*D207</f>
        <v>0.61680143755615446</v>
      </c>
      <c r="V603" s="8">
        <f t="shared" si="125"/>
        <v>6.1680143755615448E-3</v>
      </c>
      <c r="W603" s="8">
        <f t="shared" si="126"/>
        <v>-6.1680143755615448E-3</v>
      </c>
      <c r="X603" s="8">
        <v>2.7826499999999998</v>
      </c>
      <c r="Y603" s="8">
        <v>0.32465500000000003</v>
      </c>
      <c r="Z603" s="9">
        <f t="shared" si="127"/>
        <v>-6.1680143755615448E-3</v>
      </c>
      <c r="AA603" s="8">
        <f t="shared" si="128"/>
        <v>0.17405456983362536</v>
      </c>
      <c r="AB603" s="6">
        <f t="shared" si="129"/>
        <v>0.41719847774605479</v>
      </c>
      <c r="AC603" s="6">
        <f t="shared" si="130"/>
        <v>-0.13329981811331912</v>
      </c>
    </row>
    <row r="604" spans="1:29" hidden="1" x14ac:dyDescent="0.2">
      <c r="A604" s="6">
        <f t="shared" si="117"/>
        <v>0.6161751563896336</v>
      </c>
      <c r="B604" s="6">
        <f t="shared" si="119"/>
        <v>6.1617515638963359E-3</v>
      </c>
      <c r="C604" s="6">
        <f t="shared" si="120"/>
        <v>-6.1617515638963359E-3</v>
      </c>
      <c r="D604" s="6">
        <v>0.17199999999999999</v>
      </c>
      <c r="E604" s="6">
        <v>5.7299999999999997E-2</v>
      </c>
      <c r="F604" s="7">
        <f t="shared" si="111"/>
        <v>-6.1617515638963359E-3</v>
      </c>
      <c r="G604" s="6">
        <f t="shared" si="112"/>
        <v>7.5225750759606779E-3</v>
      </c>
      <c r="H604" s="6">
        <f t="shared" si="121"/>
        <v>8.6732779708485516E-2</v>
      </c>
      <c r="I604" s="6">
        <f t="shared" si="113"/>
        <v>-0.41869994101303931</v>
      </c>
      <c r="J604" s="5"/>
      <c r="K604" s="8">
        <f t="shared" si="118"/>
        <v>0.6161751563896336</v>
      </c>
      <c r="L604" s="8">
        <f t="shared" si="122"/>
        <v>6.1617515638963359E-3</v>
      </c>
      <c r="M604" s="8">
        <f t="shared" si="123"/>
        <v>-6.1617515638963359E-3</v>
      </c>
      <c r="N604" s="8">
        <v>7.5700000000000003E-2</v>
      </c>
      <c r="O604" s="8">
        <v>1.9099999999999999E-2</v>
      </c>
      <c r="P604" s="9">
        <f t="shared" si="114"/>
        <v>-6.1617515638963359E-3</v>
      </c>
      <c r="Q604" s="8">
        <f t="shared" si="115"/>
        <v>2.2305883735478107E-3</v>
      </c>
      <c r="R604" s="6">
        <f t="shared" si="124"/>
        <v>4.7229105152943672E-2</v>
      </c>
      <c r="S604" s="6">
        <f t="shared" si="116"/>
        <v>-0.43810505385035448</v>
      </c>
      <c r="U604" s="8">
        <f>100*D208</f>
        <v>0.6161751563896336</v>
      </c>
      <c r="V604" s="8">
        <f t="shared" si="125"/>
        <v>6.1617515638963359E-3</v>
      </c>
      <c r="W604" s="8">
        <f t="shared" si="126"/>
        <v>-6.1617515638963359E-3</v>
      </c>
      <c r="X604" s="8">
        <v>2.7826499999999998</v>
      </c>
      <c r="Y604" s="8">
        <v>0.32465500000000003</v>
      </c>
      <c r="Z604" s="9">
        <f t="shared" si="127"/>
        <v>-6.1617515638963359E-3</v>
      </c>
      <c r="AA604" s="8">
        <f t="shared" si="128"/>
        <v>0.17398486098210458</v>
      </c>
      <c r="AB604" s="6">
        <f t="shared" si="129"/>
        <v>0.41711492538880046</v>
      </c>
      <c r="AC604" s="6">
        <f t="shared" si="130"/>
        <v>-0.13328480502197554</v>
      </c>
    </row>
    <row r="605" spans="1:29" hidden="1" x14ac:dyDescent="0.2">
      <c r="A605" s="6">
        <f t="shared" si="117"/>
        <v>0.61555555555555552</v>
      </c>
      <c r="B605" s="6">
        <f t="shared" si="119"/>
        <v>6.1555555555555556E-3</v>
      </c>
      <c r="C605" s="6">
        <f t="shared" si="120"/>
        <v>-6.1555555555555556E-3</v>
      </c>
      <c r="D605" s="6">
        <v>0.17199999999999999</v>
      </c>
      <c r="E605" s="6">
        <v>5.7299999999999997E-2</v>
      </c>
      <c r="F605" s="7">
        <f t="shared" si="111"/>
        <v>-6.1555555555555556E-3</v>
      </c>
      <c r="G605" s="6">
        <f t="shared" si="112"/>
        <v>7.5183122222222216E-3</v>
      </c>
      <c r="H605" s="6">
        <f t="shared" si="121"/>
        <v>8.6708201585675979E-2</v>
      </c>
      <c r="I605" s="6">
        <f t="shared" si="113"/>
        <v>-0.41862849298161625</v>
      </c>
      <c r="J605" s="5"/>
      <c r="K605" s="8">
        <f t="shared" si="118"/>
        <v>0.61555555555555552</v>
      </c>
      <c r="L605" s="8">
        <f t="shared" si="122"/>
        <v>6.1555555555555556E-3</v>
      </c>
      <c r="M605" s="8">
        <f t="shared" si="123"/>
        <v>-6.1555555555555556E-3</v>
      </c>
      <c r="N605" s="8">
        <v>7.5700000000000003E-2</v>
      </c>
      <c r="O605" s="8">
        <v>1.9099999999999999E-2</v>
      </c>
      <c r="P605" s="9">
        <f t="shared" si="114"/>
        <v>-6.1555555555555556E-3</v>
      </c>
      <c r="Q605" s="8">
        <f t="shared" si="115"/>
        <v>2.2287122222222223E-3</v>
      </c>
      <c r="R605" s="6">
        <f t="shared" si="124"/>
        <v>4.7209238738007864E-2</v>
      </c>
      <c r="S605" s="6">
        <f t="shared" si="116"/>
        <v>-0.43797383578604931</v>
      </c>
      <c r="U605" s="8">
        <f>100*B605</f>
        <v>0.61555555555555552</v>
      </c>
      <c r="V605" s="8">
        <f t="shared" si="125"/>
        <v>6.1555555555555556E-3</v>
      </c>
      <c r="W605" s="8">
        <f t="shared" si="126"/>
        <v>-6.1555555555555556E-3</v>
      </c>
      <c r="X605" s="8">
        <v>2.7826499999999998</v>
      </c>
      <c r="Y605" s="8">
        <v>0.32465500000000003</v>
      </c>
      <c r="Z605" s="9">
        <f t="shared" si="127"/>
        <v>-6.1555555555555556E-3</v>
      </c>
      <c r="AA605" s="8">
        <f t="shared" si="128"/>
        <v>0.17391589569166668</v>
      </c>
      <c r="AB605" s="6">
        <f t="shared" si="129"/>
        <v>0.41703224778386944</v>
      </c>
      <c r="AC605" s="6">
        <f t="shared" si="130"/>
        <v>-0.13326994911035694</v>
      </c>
    </row>
    <row r="606" spans="1:29" hidden="1" x14ac:dyDescent="0.2">
      <c r="A606" s="6">
        <f t="shared" si="117"/>
        <v>0.61494252873563215</v>
      </c>
      <c r="B606" s="6">
        <f t="shared" si="119"/>
        <v>6.1494252873563219E-3</v>
      </c>
      <c r="C606" s="6">
        <f t="shared" si="120"/>
        <v>-6.1494252873563219E-3</v>
      </c>
      <c r="D606" s="6">
        <v>0.17199999999999999</v>
      </c>
      <c r="E606" s="6">
        <v>5.7299999999999997E-2</v>
      </c>
      <c r="F606" s="7">
        <f t="shared" si="111"/>
        <v>-6.1494252873563219E-3</v>
      </c>
      <c r="G606" s="6">
        <f t="shared" si="112"/>
        <v>7.5140945977011488E-3</v>
      </c>
      <c r="H606" s="6">
        <f t="shared" si="121"/>
        <v>8.6683877380405339E-2</v>
      </c>
      <c r="I606" s="6">
        <f t="shared" si="113"/>
        <v>-0.41855778308257369</v>
      </c>
      <c r="J606" s="5"/>
      <c r="K606" s="8">
        <f t="shared" si="118"/>
        <v>0.61494252873563215</v>
      </c>
      <c r="L606" s="8">
        <f t="shared" si="122"/>
        <v>6.1494252873563219E-3</v>
      </c>
      <c r="M606" s="8">
        <f t="shared" si="123"/>
        <v>-6.1494252873563219E-3</v>
      </c>
      <c r="N606" s="8">
        <v>7.5700000000000003E-2</v>
      </c>
      <c r="O606" s="8">
        <v>1.9099999999999999E-2</v>
      </c>
      <c r="P606" s="9">
        <f t="shared" si="114"/>
        <v>-6.1494252873563219E-3</v>
      </c>
      <c r="Q606" s="8">
        <f t="shared" si="115"/>
        <v>2.2268559770114945E-3</v>
      </c>
      <c r="R606" s="6">
        <f t="shared" si="124"/>
        <v>4.7189574876359018E-2</v>
      </c>
      <c r="S606" s="6">
        <f t="shared" si="116"/>
        <v>-0.43784395559021805</v>
      </c>
      <c r="U606" s="8">
        <f>100*D210</f>
        <v>0.61494252873563215</v>
      </c>
      <c r="V606" s="8">
        <f t="shared" si="125"/>
        <v>6.1494252873563219E-3</v>
      </c>
      <c r="W606" s="8">
        <f t="shared" si="126"/>
        <v>-6.1494252873563219E-3</v>
      </c>
      <c r="X606" s="8">
        <v>2.7826499999999998</v>
      </c>
      <c r="Y606" s="8">
        <v>0.32465500000000003</v>
      </c>
      <c r="Z606" s="9">
        <f t="shared" si="127"/>
        <v>-6.1494252873563219E-3</v>
      </c>
      <c r="AA606" s="8">
        <f t="shared" si="128"/>
        <v>0.17384766212844829</v>
      </c>
      <c r="AB606" s="6">
        <f t="shared" si="129"/>
        <v>0.41695043126065751</v>
      </c>
      <c r="AC606" s="6">
        <f t="shared" si="130"/>
        <v>-0.13325524792206306</v>
      </c>
    </row>
    <row r="607" spans="1:29" hidden="1" x14ac:dyDescent="0.2">
      <c r="A607" s="6">
        <f t="shared" si="117"/>
        <v>0.61433597185576072</v>
      </c>
      <c r="B607" s="6">
        <f t="shared" si="119"/>
        <v>6.1433597185576068E-3</v>
      </c>
      <c r="C607" s="6">
        <f t="shared" si="120"/>
        <v>-6.1433597185576068E-3</v>
      </c>
      <c r="D607" s="6">
        <v>0.17199999999999999</v>
      </c>
      <c r="E607" s="6">
        <v>5.7299999999999997E-2</v>
      </c>
      <c r="F607" s="7">
        <f t="shared" si="111"/>
        <v>-6.1433597185576068E-3</v>
      </c>
      <c r="G607" s="6">
        <f t="shared" si="112"/>
        <v>7.5099214863676329E-3</v>
      </c>
      <c r="H607" s="6">
        <f t="shared" si="121"/>
        <v>8.6659803175218625E-2</v>
      </c>
      <c r="I607" s="6">
        <f t="shared" si="113"/>
        <v>-0.41848779992796115</v>
      </c>
      <c r="J607" s="5"/>
      <c r="K607" s="8">
        <f t="shared" si="118"/>
        <v>0.61433597185576072</v>
      </c>
      <c r="L607" s="8">
        <f t="shared" si="122"/>
        <v>6.1433597185576068E-3</v>
      </c>
      <c r="M607" s="8">
        <f t="shared" si="123"/>
        <v>-6.1433597185576068E-3</v>
      </c>
      <c r="N607" s="8">
        <v>7.5700000000000003E-2</v>
      </c>
      <c r="O607" s="8">
        <v>1.9099999999999999E-2</v>
      </c>
      <c r="P607" s="9">
        <f t="shared" si="114"/>
        <v>-6.1433597185576068E-3</v>
      </c>
      <c r="Q607" s="8">
        <f t="shared" si="115"/>
        <v>2.2250193227792434E-3</v>
      </c>
      <c r="R607" s="6">
        <f t="shared" si="124"/>
        <v>4.717011048088867E-2</v>
      </c>
      <c r="S607" s="6">
        <f t="shared" si="116"/>
        <v>-0.43771539287244826</v>
      </c>
      <c r="U607" s="8">
        <f>100*D211</f>
        <v>0.61433597185576072</v>
      </c>
      <c r="V607" s="8">
        <f t="shared" si="125"/>
        <v>6.1433597185576068E-3</v>
      </c>
      <c r="W607" s="8">
        <f t="shared" si="126"/>
        <v>-6.1433597185576068E-3</v>
      </c>
      <c r="X607" s="8">
        <v>2.7826499999999998</v>
      </c>
      <c r="Y607" s="8">
        <v>0.32465500000000003</v>
      </c>
      <c r="Z607" s="9">
        <f t="shared" si="127"/>
        <v>-6.1433597185576068E-3</v>
      </c>
      <c r="AA607" s="8">
        <f t="shared" si="128"/>
        <v>0.17378014870837732</v>
      </c>
      <c r="AB607" s="6">
        <f t="shared" si="129"/>
        <v>0.41686946243203921</v>
      </c>
      <c r="AC607" s="6">
        <f t="shared" si="130"/>
        <v>-0.1332406990516305</v>
      </c>
    </row>
    <row r="608" spans="1:29" hidden="1" x14ac:dyDescent="0.2">
      <c r="A608" s="6">
        <f t="shared" si="117"/>
        <v>0.61373578302712162</v>
      </c>
      <c r="B608" s="6">
        <f t="shared" si="119"/>
        <v>6.1373578302712159E-3</v>
      </c>
      <c r="C608" s="6">
        <f t="shared" si="120"/>
        <v>-6.1373578302712159E-3</v>
      </c>
      <c r="D608" s="6">
        <v>0.17199999999999999</v>
      </c>
      <c r="E608" s="6">
        <v>5.7299999999999997E-2</v>
      </c>
      <c r="F608" s="7">
        <f t="shared" si="111"/>
        <v>-6.1373578302712159E-3</v>
      </c>
      <c r="G608" s="6">
        <f t="shared" si="112"/>
        <v>7.5057921872265961E-3</v>
      </c>
      <c r="H608" s="6">
        <f t="shared" si="121"/>
        <v>8.6635975132889204E-2</v>
      </c>
      <c r="I608" s="6">
        <f t="shared" si="113"/>
        <v>-0.41841853236304999</v>
      </c>
      <c r="J608" s="5"/>
      <c r="K608" s="8">
        <f t="shared" si="118"/>
        <v>0.61373578302712162</v>
      </c>
      <c r="L608" s="8">
        <f t="shared" si="122"/>
        <v>6.1373578302712159E-3</v>
      </c>
      <c r="M608" s="8">
        <f t="shared" si="123"/>
        <v>-6.1373578302712159E-3</v>
      </c>
      <c r="N608" s="8">
        <v>7.5700000000000003E-2</v>
      </c>
      <c r="O608" s="8">
        <v>1.9099999999999999E-2</v>
      </c>
      <c r="P608" s="9">
        <f t="shared" si="114"/>
        <v>-6.1373578302712159E-3</v>
      </c>
      <c r="Q608" s="8">
        <f t="shared" si="115"/>
        <v>2.2232019510061243E-3</v>
      </c>
      <c r="R608" s="6">
        <f t="shared" si="124"/>
        <v>4.7150842527001829E-2</v>
      </c>
      <c r="S608" s="6">
        <f t="shared" si="116"/>
        <v>-0.43758812765523009</v>
      </c>
      <c r="U608" s="8">
        <f>100*D212</f>
        <v>0.61373578302712162</v>
      </c>
      <c r="V608" s="8">
        <f t="shared" si="125"/>
        <v>6.1373578302712159E-3</v>
      </c>
      <c r="W608" s="8">
        <f t="shared" si="126"/>
        <v>-6.1373578302712159E-3</v>
      </c>
      <c r="X608" s="8">
        <v>2.7826499999999998</v>
      </c>
      <c r="Y608" s="8">
        <v>0.32465500000000003</v>
      </c>
      <c r="Z608" s="9">
        <f t="shared" si="127"/>
        <v>-6.1373578302712159E-3</v>
      </c>
      <c r="AA608" s="8">
        <f t="shared" si="128"/>
        <v>0.17371334409061681</v>
      </c>
      <c r="AB608" s="6">
        <f t="shared" si="129"/>
        <v>0.41678932818705522</v>
      </c>
      <c r="AC608" s="6">
        <f t="shared" si="130"/>
        <v>-0.13322630014321876</v>
      </c>
    </row>
    <row r="609" spans="1:29" hidden="1" x14ac:dyDescent="0.2">
      <c r="A609" s="6">
        <f t="shared" si="117"/>
        <v>0.61314186248912095</v>
      </c>
      <c r="B609" s="6">
        <f t="shared" si="119"/>
        <v>6.1314186248912095E-3</v>
      </c>
      <c r="C609" s="6">
        <f t="shared" si="120"/>
        <v>-6.1314186248912095E-3</v>
      </c>
      <c r="D609" s="6">
        <v>0.17199999999999999</v>
      </c>
      <c r="E609" s="6">
        <v>5.7299999999999997E-2</v>
      </c>
      <c r="F609" s="7">
        <f t="shared" si="111"/>
        <v>-6.1314186248912095E-3</v>
      </c>
      <c r="G609" s="6">
        <f t="shared" si="112"/>
        <v>7.5017060139251513E-3</v>
      </c>
      <c r="H609" s="6">
        <f t="shared" si="121"/>
        <v>8.6612389494374026E-2</v>
      </c>
      <c r="I609" s="6">
        <f t="shared" si="113"/>
        <v>-0.4183499694603896</v>
      </c>
      <c r="J609" s="5"/>
      <c r="K609" s="8">
        <f t="shared" si="118"/>
        <v>0.61314186248912095</v>
      </c>
      <c r="L609" s="8">
        <f t="shared" si="122"/>
        <v>6.1314186248912095E-3</v>
      </c>
      <c r="M609" s="8">
        <f t="shared" si="123"/>
        <v>-6.1314186248912095E-3</v>
      </c>
      <c r="N609" s="8">
        <v>7.5700000000000003E-2</v>
      </c>
      <c r="O609" s="8">
        <v>1.9099999999999999E-2</v>
      </c>
      <c r="P609" s="9">
        <f t="shared" si="114"/>
        <v>-6.1314186248912095E-3</v>
      </c>
      <c r="Q609" s="8">
        <f t="shared" si="115"/>
        <v>2.2214035596170583E-3</v>
      </c>
      <c r="R609" s="6">
        <f t="shared" si="124"/>
        <v>4.7131768051040246E-2</v>
      </c>
      <c r="S609" s="6">
        <f t="shared" si="116"/>
        <v>-0.43746214036354192</v>
      </c>
      <c r="U609" s="8">
        <f>100*B609</f>
        <v>0.61314186248912095</v>
      </c>
      <c r="V609" s="8">
        <f t="shared" si="125"/>
        <v>6.1314186248912095E-3</v>
      </c>
      <c r="W609" s="8">
        <f t="shared" si="126"/>
        <v>-6.1314186248912095E-3</v>
      </c>
      <c r="X609" s="8">
        <v>2.7826499999999998</v>
      </c>
      <c r="Y609" s="8">
        <v>0.32465500000000003</v>
      </c>
      <c r="Z609" s="9">
        <f t="shared" si="127"/>
        <v>-6.1314186248912095E-3</v>
      </c>
      <c r="AA609" s="8">
        <f t="shared" si="128"/>
        <v>0.17364723717121411</v>
      </c>
      <c r="AB609" s="6">
        <f t="shared" si="129"/>
        <v>0.41671001568382554</v>
      </c>
      <c r="AC609" s="6">
        <f t="shared" si="130"/>
        <v>-0.13321204888933671</v>
      </c>
    </row>
    <row r="610" spans="1:29" hidden="1" x14ac:dyDescent="0.2">
      <c r="A610" s="6">
        <f t="shared" si="117"/>
        <v>0.61255411255411263</v>
      </c>
      <c r="B610" s="6">
        <f t="shared" si="119"/>
        <v>6.1255411255411261E-3</v>
      </c>
      <c r="C610" s="6">
        <f t="shared" si="120"/>
        <v>-6.1255411255411261E-3</v>
      </c>
      <c r="D610" s="6">
        <v>0.17199999999999999</v>
      </c>
      <c r="E610" s="6">
        <v>5.7299999999999997E-2</v>
      </c>
      <c r="F610" s="7">
        <f t="shared" si="111"/>
        <v>-6.1255411255411261E-3</v>
      </c>
      <c r="G610" s="6">
        <f t="shared" si="112"/>
        <v>7.4976622943722935E-3</v>
      </c>
      <c r="H610" s="6">
        <f t="shared" si="121"/>
        <v>8.6589042576831241E-2</v>
      </c>
      <c r="I610" s="6">
        <f t="shared" si="113"/>
        <v>-0.41828210051404435</v>
      </c>
      <c r="J610" s="5"/>
      <c r="K610" s="8">
        <f t="shared" si="118"/>
        <v>0.61255411255411263</v>
      </c>
      <c r="L610" s="8">
        <f t="shared" si="122"/>
        <v>6.1255411255411261E-3</v>
      </c>
      <c r="M610" s="8">
        <f t="shared" si="123"/>
        <v>-6.1255411255411261E-3</v>
      </c>
      <c r="N610" s="8">
        <v>7.5700000000000003E-2</v>
      </c>
      <c r="O610" s="8">
        <v>1.9099999999999999E-2</v>
      </c>
      <c r="P610" s="9">
        <f t="shared" si="114"/>
        <v>-6.1255411255411261E-3</v>
      </c>
      <c r="Q610" s="8">
        <f t="shared" si="115"/>
        <v>2.219623852813853E-3</v>
      </c>
      <c r="R610" s="6">
        <f t="shared" si="124"/>
        <v>4.711288414875333E-2</v>
      </c>
      <c r="S610" s="6">
        <f t="shared" si="116"/>
        <v>-0.43733741181475116</v>
      </c>
      <c r="U610" s="8">
        <f>100*D214</f>
        <v>0.61255411255411263</v>
      </c>
      <c r="V610" s="8">
        <f t="shared" si="125"/>
        <v>6.1255411255411261E-3</v>
      </c>
      <c r="W610" s="8">
        <f t="shared" si="126"/>
        <v>-6.1255411255411261E-3</v>
      </c>
      <c r="X610" s="8">
        <v>2.7826499999999998</v>
      </c>
      <c r="Y610" s="8">
        <v>0.32465500000000003</v>
      </c>
      <c r="Z610" s="9">
        <f t="shared" si="127"/>
        <v>-6.1255411255411261E-3</v>
      </c>
      <c r="AA610" s="8">
        <f t="shared" si="128"/>
        <v>0.17358181707694809</v>
      </c>
      <c r="AB610" s="6">
        <f t="shared" si="129"/>
        <v>0.41663151234267926</v>
      </c>
      <c r="AC610" s="6">
        <f t="shared" si="130"/>
        <v>-0.13319794302960836</v>
      </c>
    </row>
    <row r="611" spans="1:29" hidden="1" x14ac:dyDescent="0.2">
      <c r="A611" s="6">
        <f t="shared" si="117"/>
        <v>0.6119724375538329</v>
      </c>
      <c r="B611" s="6">
        <f t="shared" si="119"/>
        <v>6.1197243755383287E-3</v>
      </c>
      <c r="C611" s="6">
        <f t="shared" si="120"/>
        <v>-6.1197243755383287E-3</v>
      </c>
      <c r="D611" s="6">
        <v>0.17199999999999999</v>
      </c>
      <c r="E611" s="6">
        <v>5.7299999999999997E-2</v>
      </c>
      <c r="F611" s="7">
        <f t="shared" si="111"/>
        <v>-6.1197243755383287E-3</v>
      </c>
      <c r="G611" s="6">
        <f t="shared" si="112"/>
        <v>7.493660370370369E-3</v>
      </c>
      <c r="H611" s="6">
        <f t="shared" si="121"/>
        <v>8.6565930771697761E-2</v>
      </c>
      <c r="I611" s="6">
        <f t="shared" si="113"/>
        <v>-0.41821491503400515</v>
      </c>
      <c r="J611" s="5"/>
      <c r="K611" s="8">
        <f t="shared" si="118"/>
        <v>0.6119724375538329</v>
      </c>
      <c r="L611" s="8">
        <f t="shared" si="122"/>
        <v>6.1197243755383287E-3</v>
      </c>
      <c r="M611" s="8">
        <f t="shared" si="123"/>
        <v>-6.1197243755383287E-3</v>
      </c>
      <c r="N611" s="8">
        <v>7.5700000000000003E-2</v>
      </c>
      <c r="O611" s="8">
        <v>1.9099999999999999E-2</v>
      </c>
      <c r="P611" s="9">
        <f t="shared" si="114"/>
        <v>-6.1197243755383287E-3</v>
      </c>
      <c r="Q611" s="8">
        <f t="shared" si="115"/>
        <v>2.2178625409130059E-3</v>
      </c>
      <c r="R611" s="6">
        <f t="shared" si="124"/>
        <v>4.7094187973814837E-2</v>
      </c>
      <c r="S611" s="6">
        <f t="shared" si="116"/>
        <v>-0.43721392320881658</v>
      </c>
      <c r="U611" s="8">
        <f>100*D215</f>
        <v>0.6119724375538329</v>
      </c>
      <c r="V611" s="8">
        <f t="shared" si="125"/>
        <v>6.1197243755383287E-3</v>
      </c>
      <c r="W611" s="8">
        <f t="shared" si="126"/>
        <v>-6.1197243755383287E-3</v>
      </c>
      <c r="X611" s="8">
        <v>2.7826499999999998</v>
      </c>
      <c r="Y611" s="8">
        <v>0.32465500000000003</v>
      </c>
      <c r="Z611" s="9">
        <f t="shared" si="127"/>
        <v>-6.1197243755383287E-3</v>
      </c>
      <c r="AA611" s="8">
        <f t="shared" si="128"/>
        <v>0.17351707315936693</v>
      </c>
      <c r="AB611" s="6">
        <f t="shared" si="129"/>
        <v>0.41655380583949408</v>
      </c>
      <c r="AC611" s="6">
        <f t="shared" si="130"/>
        <v>-0.13318398034957579</v>
      </c>
    </row>
    <row r="612" spans="1:29" hidden="1" x14ac:dyDescent="0.2">
      <c r="A612" s="6">
        <f t="shared" si="117"/>
        <v>0.61139674378748932</v>
      </c>
      <c r="B612" s="6">
        <f t="shared" si="119"/>
        <v>6.1139674378748931E-3</v>
      </c>
      <c r="C612" s="6">
        <f t="shared" si="120"/>
        <v>-6.1139674378748931E-3</v>
      </c>
      <c r="D612" s="6">
        <v>0.17199999999999999</v>
      </c>
      <c r="E612" s="6">
        <v>5.7299999999999997E-2</v>
      </c>
      <c r="F612" s="7">
        <f t="shared" si="111"/>
        <v>-6.1139674378748931E-3</v>
      </c>
      <c r="G612" s="6">
        <f t="shared" si="112"/>
        <v>7.4896995972579252E-3</v>
      </c>
      <c r="H612" s="6">
        <f t="shared" si="121"/>
        <v>8.6543050542824781E-2</v>
      </c>
      <c r="I612" s="6">
        <f t="shared" si="113"/>
        <v>-0.41814840274076975</v>
      </c>
      <c r="J612" s="5"/>
      <c r="K612" s="8">
        <f t="shared" si="118"/>
        <v>0.61139674378748932</v>
      </c>
      <c r="L612" s="8">
        <f t="shared" si="122"/>
        <v>6.1139674378748931E-3</v>
      </c>
      <c r="M612" s="8">
        <f t="shared" si="123"/>
        <v>-6.1139674378748931E-3</v>
      </c>
      <c r="N612" s="8">
        <v>7.5700000000000003E-2</v>
      </c>
      <c r="O612" s="8">
        <v>1.9099999999999999E-2</v>
      </c>
      <c r="P612" s="9">
        <f t="shared" si="114"/>
        <v>-6.1139674378748931E-3</v>
      </c>
      <c r="Q612" s="8">
        <f t="shared" si="115"/>
        <v>2.2161193401885179E-3</v>
      </c>
      <c r="R612" s="6">
        <f t="shared" si="124"/>
        <v>4.7075676736383916E-2</v>
      </c>
      <c r="S612" s="6">
        <f t="shared" si="116"/>
        <v>-0.43709165611878409</v>
      </c>
      <c r="U612" s="8">
        <f>100*D216</f>
        <v>0.61139674378748932</v>
      </c>
      <c r="V612" s="8">
        <f t="shared" si="125"/>
        <v>6.1139674378748931E-3</v>
      </c>
      <c r="W612" s="8">
        <f t="shared" si="126"/>
        <v>-6.1139674378748931E-3</v>
      </c>
      <c r="X612" s="8">
        <v>2.7826499999999998</v>
      </c>
      <c r="Y612" s="8">
        <v>0.32465500000000003</v>
      </c>
      <c r="Z612" s="9">
        <f t="shared" si="127"/>
        <v>-6.1139674378748931E-3</v>
      </c>
      <c r="AA612" s="8">
        <f t="shared" si="128"/>
        <v>0.17345299498901029</v>
      </c>
      <c r="AB612" s="6">
        <f t="shared" si="129"/>
        <v>0.41647688409923822</v>
      </c>
      <c r="AC612" s="6">
        <f t="shared" si="130"/>
        <v>-0.13317015867953899</v>
      </c>
    </row>
    <row r="613" spans="1:29" hidden="1" x14ac:dyDescent="0.2">
      <c r="A613" s="6">
        <f t="shared" si="117"/>
        <v>0.61082693947144073</v>
      </c>
      <c r="B613" s="6">
        <f t="shared" si="119"/>
        <v>6.1082693947144074E-3</v>
      </c>
      <c r="C613" s="6">
        <f t="shared" si="120"/>
        <v>-6.1082693947144074E-3</v>
      </c>
      <c r="D613" s="6">
        <v>0.17199999999999999</v>
      </c>
      <c r="E613" s="6">
        <v>5.7299999999999997E-2</v>
      </c>
      <c r="F613" s="7">
        <f t="shared" si="111"/>
        <v>-6.1082693947144074E-3</v>
      </c>
      <c r="G613" s="6">
        <f t="shared" si="112"/>
        <v>7.4857793435635115E-3</v>
      </c>
      <c r="H613" s="6">
        <f t="shared" si="121"/>
        <v>8.6520398424669256E-2</v>
      </c>
      <c r="I613" s="6">
        <f t="shared" si="113"/>
        <v>-0.41808255356008511</v>
      </c>
      <c r="J613" s="5"/>
      <c r="K613" s="8">
        <f t="shared" si="118"/>
        <v>0.61082693947144073</v>
      </c>
      <c r="L613" s="8">
        <f t="shared" si="122"/>
        <v>6.1082693947144074E-3</v>
      </c>
      <c r="M613" s="8">
        <f t="shared" si="123"/>
        <v>-6.1082693947144074E-3</v>
      </c>
      <c r="N613" s="8">
        <v>7.5700000000000003E-2</v>
      </c>
      <c r="O613" s="8">
        <v>1.9099999999999999E-2</v>
      </c>
      <c r="P613" s="9">
        <f t="shared" si="114"/>
        <v>-6.1082693947144074E-3</v>
      </c>
      <c r="Q613" s="8">
        <f t="shared" si="115"/>
        <v>2.2143939727195228E-3</v>
      </c>
      <c r="R613" s="6">
        <f t="shared" si="124"/>
        <v>4.7057347701708843E-2</v>
      </c>
      <c r="S613" s="6">
        <f t="shared" si="116"/>
        <v>-0.43697059248156428</v>
      </c>
      <c r="U613" s="8">
        <f>100*B613</f>
        <v>0.61082693947144073</v>
      </c>
      <c r="V613" s="8">
        <f t="shared" si="125"/>
        <v>6.1082693947144074E-3</v>
      </c>
      <c r="W613" s="8">
        <f t="shared" si="126"/>
        <v>-6.1082693947144074E-3</v>
      </c>
      <c r="X613" s="8">
        <v>2.7826499999999998</v>
      </c>
      <c r="Y613" s="8">
        <v>0.32465500000000003</v>
      </c>
      <c r="Z613" s="9">
        <f t="shared" si="127"/>
        <v>-6.1082693947144074E-3</v>
      </c>
      <c r="AA613" s="8">
        <f t="shared" si="128"/>
        <v>0.1733895723498082</v>
      </c>
      <c r="AB613" s="6">
        <f t="shared" si="129"/>
        <v>0.41640073528970645</v>
      </c>
      <c r="AC613" s="6">
        <f t="shared" si="130"/>
        <v>-0.1331564758934301</v>
      </c>
    </row>
    <row r="614" spans="1:29" hidden="1" x14ac:dyDescent="0.2">
      <c r="A614" s="6">
        <f t="shared" si="117"/>
        <v>0.61026293469041559</v>
      </c>
      <c r="B614" s="6">
        <f t="shared" si="119"/>
        <v>6.1026293469041556E-3</v>
      </c>
      <c r="C614" s="6">
        <f t="shared" si="120"/>
        <v>-6.1026293469041556E-3</v>
      </c>
      <c r="D614" s="6">
        <v>0.17199999999999999</v>
      </c>
      <c r="E614" s="6">
        <v>5.7299999999999997E-2</v>
      </c>
      <c r="F614" s="7">
        <f t="shared" si="111"/>
        <v>-6.1026293469041556E-3</v>
      </c>
      <c r="G614" s="6">
        <f t="shared" si="112"/>
        <v>7.481898990670058E-3</v>
      </c>
      <c r="H614" s="6">
        <f t="shared" si="121"/>
        <v>8.6497971020539313E-2</v>
      </c>
      <c r="I614" s="6">
        <f t="shared" si="113"/>
        <v>-0.41801735761784686</v>
      </c>
      <c r="J614" s="5"/>
      <c r="K614" s="8">
        <f t="shared" si="118"/>
        <v>0.61026293469041559</v>
      </c>
      <c r="L614" s="8">
        <f t="shared" si="122"/>
        <v>6.1026293469041556E-3</v>
      </c>
      <c r="M614" s="8">
        <f t="shared" si="123"/>
        <v>-6.1026293469041556E-3</v>
      </c>
      <c r="N614" s="8">
        <v>7.5700000000000003E-2</v>
      </c>
      <c r="O614" s="8">
        <v>1.9099999999999999E-2</v>
      </c>
      <c r="P614" s="9">
        <f t="shared" si="114"/>
        <v>-6.1026293469041556E-3</v>
      </c>
      <c r="Q614" s="8">
        <f t="shared" si="115"/>
        <v>2.2126861662425785E-3</v>
      </c>
      <c r="R614" s="6">
        <f t="shared" si="124"/>
        <v>4.7039198188772079E-2</v>
      </c>
      <c r="S614" s="6">
        <f t="shared" si="116"/>
        <v>-0.43685071458898334</v>
      </c>
      <c r="U614" s="8">
        <f>100*D218</f>
        <v>0.61026293469041559</v>
      </c>
      <c r="V614" s="8">
        <f t="shared" si="125"/>
        <v>6.1026293469041556E-3</v>
      </c>
      <c r="W614" s="8">
        <f t="shared" si="126"/>
        <v>-6.1026293469041556E-3</v>
      </c>
      <c r="X614" s="8">
        <v>2.7826499999999998</v>
      </c>
      <c r="Y614" s="8">
        <v>0.32465500000000003</v>
      </c>
      <c r="Z614" s="9">
        <f t="shared" si="127"/>
        <v>-6.1026293469041556E-3</v>
      </c>
      <c r="AA614" s="8">
        <f t="shared" si="128"/>
        <v>0.17332679523365141</v>
      </c>
      <c r="AB614" s="6">
        <f t="shared" si="129"/>
        <v>0.41632534781544517</v>
      </c>
      <c r="AC614" s="6">
        <f t="shared" si="130"/>
        <v>-0.133142929907722</v>
      </c>
    </row>
    <row r="615" spans="1:29" hidden="1" x14ac:dyDescent="0.2">
      <c r="A615" s="6">
        <f t="shared" si="117"/>
        <v>0.60970464135021096</v>
      </c>
      <c r="B615" s="6">
        <f t="shared" si="119"/>
        <v>6.0970464135021094E-3</v>
      </c>
      <c r="C615" s="6">
        <f t="shared" si="120"/>
        <v>-6.0970464135021094E-3</v>
      </c>
      <c r="D615" s="6">
        <v>0.17199999999999999</v>
      </c>
      <c r="E615" s="6">
        <v>5.7299999999999997E-2</v>
      </c>
      <c r="F615" s="7">
        <f t="shared" si="111"/>
        <v>-6.0970464135021094E-3</v>
      </c>
      <c r="G615" s="6">
        <f t="shared" si="112"/>
        <v>7.47805793248945E-3</v>
      </c>
      <c r="H615" s="6">
        <f t="shared" si="121"/>
        <v>8.6475765000891727E-2</v>
      </c>
      <c r="I615" s="6">
        <f t="shared" si="113"/>
        <v>-0.41795280523515044</v>
      </c>
      <c r="J615" s="5"/>
      <c r="K615" s="8">
        <f t="shared" si="118"/>
        <v>0.60970464135021096</v>
      </c>
      <c r="L615" s="8">
        <f t="shared" si="122"/>
        <v>6.0970464135021094E-3</v>
      </c>
      <c r="M615" s="8">
        <f t="shared" si="123"/>
        <v>-6.0970464135021094E-3</v>
      </c>
      <c r="N615" s="8">
        <v>7.5700000000000003E-2</v>
      </c>
      <c r="O615" s="8">
        <v>1.9099999999999999E-2</v>
      </c>
      <c r="P615" s="9">
        <f t="shared" si="114"/>
        <v>-6.0970464135021094E-3</v>
      </c>
      <c r="Q615" s="8">
        <f t="shared" si="115"/>
        <v>2.2109956540084389E-3</v>
      </c>
      <c r="R615" s="6">
        <f t="shared" si="124"/>
        <v>4.702122556897511E-2</v>
      </c>
      <c r="S615" s="6">
        <f t="shared" si="116"/>
        <v>-0.43673200507909582</v>
      </c>
      <c r="U615" s="8">
        <f>100*D219</f>
        <v>0.60970464135021096</v>
      </c>
      <c r="V615" s="8">
        <f t="shared" si="125"/>
        <v>6.0970464135021094E-3</v>
      </c>
      <c r="W615" s="8">
        <f t="shared" si="126"/>
        <v>-6.0970464135021094E-3</v>
      </c>
      <c r="X615" s="8">
        <v>2.7826499999999998</v>
      </c>
      <c r="Y615" s="8">
        <v>0.32465500000000003</v>
      </c>
      <c r="Z615" s="9">
        <f t="shared" si="127"/>
        <v>-6.0970464135021094E-3</v>
      </c>
      <c r="AA615" s="8">
        <f t="shared" si="128"/>
        <v>0.1732646538351266</v>
      </c>
      <c r="AB615" s="6">
        <f t="shared" si="129"/>
        <v>0.41625071031185834</v>
      </c>
      <c r="AC615" s="6">
        <f t="shared" si="130"/>
        <v>-0.13312951868036915</v>
      </c>
    </row>
    <row r="616" spans="1:29" hidden="1" x14ac:dyDescent="0.2">
      <c r="A616" s="6">
        <f t="shared" si="117"/>
        <v>0.60915197313182201</v>
      </c>
      <c r="B616" s="6">
        <f t="shared" si="119"/>
        <v>6.0915197313182205E-3</v>
      </c>
      <c r="C616" s="6">
        <f t="shared" si="120"/>
        <v>-6.0915197313182205E-3</v>
      </c>
      <c r="D616" s="6">
        <v>0.17199999999999999</v>
      </c>
      <c r="E616" s="6">
        <v>5.7299999999999997E-2</v>
      </c>
      <c r="F616" s="7">
        <f t="shared" si="111"/>
        <v>-6.0915197313182205E-3</v>
      </c>
      <c r="G616" s="6">
        <f t="shared" si="112"/>
        <v>7.4742555751469352E-3</v>
      </c>
      <c r="H616" s="6">
        <f t="shared" si="121"/>
        <v>8.6453777101679799E-2</v>
      </c>
      <c r="I616" s="6">
        <f t="shared" si="113"/>
        <v>-0.41788888692348786</v>
      </c>
      <c r="J616" s="5"/>
      <c r="K616" s="8">
        <f t="shared" si="118"/>
        <v>0.60915197313182201</v>
      </c>
      <c r="L616" s="8">
        <f t="shared" si="122"/>
        <v>6.0915197313182205E-3</v>
      </c>
      <c r="M616" s="8">
        <f t="shared" si="123"/>
        <v>-6.0915197313182205E-3</v>
      </c>
      <c r="N616" s="8">
        <v>7.5700000000000003E-2</v>
      </c>
      <c r="O616" s="8">
        <v>1.9099999999999999E-2</v>
      </c>
      <c r="P616" s="9">
        <f t="shared" si="114"/>
        <v>-6.0915197313182205E-3</v>
      </c>
      <c r="Q616" s="8">
        <f t="shared" si="115"/>
        <v>2.2093221746431572E-3</v>
      </c>
      <c r="R616" s="6">
        <f t="shared" si="124"/>
        <v>4.7003427264861841E-2</v>
      </c>
      <c r="S616" s="6">
        <f t="shared" si="116"/>
        <v>-0.43661444692775325</v>
      </c>
      <c r="U616" s="8">
        <f>100*D220</f>
        <v>0.60915197313182201</v>
      </c>
      <c r="V616" s="8">
        <f t="shared" si="125"/>
        <v>6.0915197313182205E-3</v>
      </c>
      <c r="W616" s="8">
        <f t="shared" si="126"/>
        <v>-6.0915197313182205E-3</v>
      </c>
      <c r="X616" s="8">
        <v>2.7826499999999998</v>
      </c>
      <c r="Y616" s="8">
        <v>0.32465500000000003</v>
      </c>
      <c r="Z616" s="9">
        <f t="shared" si="127"/>
        <v>-6.0915197313182205E-3</v>
      </c>
      <c r="AA616" s="8">
        <f t="shared" si="128"/>
        <v>0.17320313854641062</v>
      </c>
      <c r="AB616" s="6">
        <f t="shared" si="129"/>
        <v>0.41617681163948889</v>
      </c>
      <c r="AC616" s="6">
        <f t="shared" si="130"/>
        <v>-0.13311624020978008</v>
      </c>
    </row>
    <row r="617" spans="1:29" hidden="1" x14ac:dyDescent="0.2">
      <c r="A617" s="6">
        <f t="shared" si="117"/>
        <v>0.6086048454469507</v>
      </c>
      <c r="B617" s="6">
        <f t="shared" si="119"/>
        <v>6.0860484544695073E-3</v>
      </c>
      <c r="C617" s="6">
        <f t="shared" si="120"/>
        <v>-6.0860484544695073E-3</v>
      </c>
      <c r="D617" s="6">
        <v>0.17199999999999999</v>
      </c>
      <c r="E617" s="6">
        <v>5.7299999999999997E-2</v>
      </c>
      <c r="F617" s="7">
        <f t="shared" si="111"/>
        <v>-6.0860484544695073E-3</v>
      </c>
      <c r="G617" s="6">
        <f t="shared" si="112"/>
        <v>7.4704913366750204E-3</v>
      </c>
      <c r="H617" s="6">
        <f t="shared" si="121"/>
        <v>8.6432004122749692E-2</v>
      </c>
      <c r="I617" s="6">
        <f t="shared" si="113"/>
        <v>-0.41782559338008635</v>
      </c>
      <c r="J617" s="5"/>
      <c r="K617" s="8">
        <f t="shared" si="118"/>
        <v>0.6086048454469507</v>
      </c>
      <c r="L617" s="8">
        <f t="shared" si="122"/>
        <v>6.0860484544695073E-3</v>
      </c>
      <c r="M617" s="8">
        <f t="shared" si="123"/>
        <v>-6.0860484544695073E-3</v>
      </c>
      <c r="N617" s="8">
        <v>7.5700000000000003E-2</v>
      </c>
      <c r="O617" s="8">
        <v>1.9099999999999999E-2</v>
      </c>
      <c r="P617" s="9">
        <f t="shared" si="114"/>
        <v>-6.0860484544695073E-3</v>
      </c>
      <c r="Q617" s="8">
        <f t="shared" si="115"/>
        <v>2.2076654720133669E-3</v>
      </c>
      <c r="R617" s="6">
        <f t="shared" si="124"/>
        <v>4.6985800748879092E-2</v>
      </c>
      <c r="S617" s="6">
        <f t="shared" si="116"/>
        <v>-0.43649802344041672</v>
      </c>
      <c r="U617" s="8">
        <f>100*B617</f>
        <v>0.6086048454469507</v>
      </c>
      <c r="V617" s="8">
        <f t="shared" si="125"/>
        <v>6.0860484544695073E-3</v>
      </c>
      <c r="W617" s="8">
        <f t="shared" si="126"/>
        <v>-6.0860484544695073E-3</v>
      </c>
      <c r="X617" s="8">
        <v>2.7826499999999998</v>
      </c>
      <c r="Y617" s="8">
        <v>0.32465500000000003</v>
      </c>
      <c r="Z617" s="9">
        <f t="shared" si="127"/>
        <v>-6.0860484544695073E-3</v>
      </c>
      <c r="AA617" s="8">
        <f t="shared" si="128"/>
        <v>0.17314223995231831</v>
      </c>
      <c r="AB617" s="6">
        <f t="shared" si="129"/>
        <v>0.41610364087846952</v>
      </c>
      <c r="AC617" s="6">
        <f t="shared" si="130"/>
        <v>-0.13310309253382022</v>
      </c>
    </row>
    <row r="618" spans="1:29" hidden="1" x14ac:dyDescent="0.2">
      <c r="A618" s="6">
        <f t="shared" si="117"/>
        <v>0.60806317539484622</v>
      </c>
      <c r="B618" s="6">
        <f t="shared" si="119"/>
        <v>6.0806317539484622E-3</v>
      </c>
      <c r="C618" s="6">
        <f t="shared" si="120"/>
        <v>-6.0806317539484622E-3</v>
      </c>
      <c r="D618" s="6">
        <v>0.17199999999999999</v>
      </c>
      <c r="E618" s="6">
        <v>5.7299999999999997E-2</v>
      </c>
      <c r="F618" s="7">
        <f t="shared" si="111"/>
        <v>-6.0806317539484622E-3</v>
      </c>
      <c r="G618" s="6">
        <f t="shared" si="112"/>
        <v>7.4667646467165413E-3</v>
      </c>
      <c r="H618" s="6">
        <f t="shared" si="121"/>
        <v>8.6410442926283748E-2</v>
      </c>
      <c r="I618" s="6">
        <f t="shared" si="113"/>
        <v>-0.41776291548338301</v>
      </c>
      <c r="J618" s="5"/>
      <c r="K618" s="8">
        <f t="shared" si="118"/>
        <v>0.60806317539484622</v>
      </c>
      <c r="L618" s="8">
        <f t="shared" si="122"/>
        <v>6.0806317539484622E-3</v>
      </c>
      <c r="M618" s="8">
        <f t="shared" si="123"/>
        <v>-6.0806317539484622E-3</v>
      </c>
      <c r="N618" s="8">
        <v>7.5700000000000003E-2</v>
      </c>
      <c r="O618" s="8">
        <v>1.9099999999999999E-2</v>
      </c>
      <c r="P618" s="9">
        <f t="shared" si="114"/>
        <v>-6.0806317539484622E-3</v>
      </c>
      <c r="Q618" s="8">
        <f t="shared" si="115"/>
        <v>2.2060252950955946E-3</v>
      </c>
      <c r="R618" s="6">
        <f t="shared" si="124"/>
        <v>4.6968343542173108E-2</v>
      </c>
      <c r="S618" s="6">
        <f t="shared" si="116"/>
        <v>-0.4363827182442081</v>
      </c>
      <c r="U618" s="8">
        <f>100*D222</f>
        <v>0.60806317539484622</v>
      </c>
      <c r="V618" s="8">
        <f t="shared" si="125"/>
        <v>6.0806317539484622E-3</v>
      </c>
      <c r="W618" s="8">
        <f t="shared" si="126"/>
        <v>-6.0806317539484622E-3</v>
      </c>
      <c r="X618" s="8">
        <v>2.7826499999999998</v>
      </c>
      <c r="Y618" s="8">
        <v>0.32465500000000003</v>
      </c>
      <c r="Z618" s="9">
        <f t="shared" si="127"/>
        <v>-6.0806317539484622E-3</v>
      </c>
      <c r="AA618" s="8">
        <f t="shared" si="128"/>
        <v>0.17308194882549877</v>
      </c>
      <c r="AB618" s="6">
        <f t="shared" si="129"/>
        <v>0.4160311873231366</v>
      </c>
      <c r="AC618" s="6">
        <f t="shared" si="130"/>
        <v>-0.13309007372884421</v>
      </c>
    </row>
    <row r="619" spans="1:29" hidden="1" x14ac:dyDescent="0.2">
      <c r="A619" s="6">
        <f t="shared" si="117"/>
        <v>0.60752688172043012</v>
      </c>
      <c r="B619" s="6">
        <f t="shared" si="119"/>
        <v>6.0752688172043016E-3</v>
      </c>
      <c r="C619" s="6">
        <f t="shared" si="120"/>
        <v>-6.0752688172043016E-3</v>
      </c>
      <c r="D619" s="6">
        <v>0.17199999999999999</v>
      </c>
      <c r="E619" s="6">
        <v>5.7299999999999997E-2</v>
      </c>
      <c r="F619" s="7">
        <f t="shared" si="111"/>
        <v>-6.0752688172043016E-3</v>
      </c>
      <c r="G619" s="6">
        <f t="shared" si="112"/>
        <v>7.4630749462365588E-3</v>
      </c>
      <c r="H619" s="6">
        <f t="shared" si="121"/>
        <v>8.6389090435289098E-2</v>
      </c>
      <c r="I619" s="6">
        <f t="shared" si="113"/>
        <v>-0.41770084428863113</v>
      </c>
      <c r="J619" s="5"/>
      <c r="K619" s="8">
        <f t="shared" si="118"/>
        <v>0.60752688172043012</v>
      </c>
      <c r="L619" s="8">
        <f t="shared" si="122"/>
        <v>6.0752688172043016E-3</v>
      </c>
      <c r="M619" s="8">
        <f t="shared" si="123"/>
        <v>-6.0752688172043016E-3</v>
      </c>
      <c r="N619" s="8">
        <v>7.5700000000000003E-2</v>
      </c>
      <c r="O619" s="8">
        <v>1.9099999999999999E-2</v>
      </c>
      <c r="P619" s="9">
        <f t="shared" si="114"/>
        <v>-6.0752688172043016E-3</v>
      </c>
      <c r="Q619" s="8">
        <f t="shared" si="115"/>
        <v>2.2044013978494625E-3</v>
      </c>
      <c r="R619" s="6">
        <f t="shared" si="124"/>
        <v>4.6951053213420704E-2</v>
      </c>
      <c r="S619" s="6">
        <f t="shared" si="116"/>
        <v>-0.43626851528018951</v>
      </c>
      <c r="U619" s="8">
        <f>100*D223</f>
        <v>0.60752688172043012</v>
      </c>
      <c r="V619" s="8">
        <f t="shared" si="125"/>
        <v>6.0752688172043016E-3</v>
      </c>
      <c r="W619" s="8">
        <f t="shared" si="126"/>
        <v>-6.0752688172043016E-3</v>
      </c>
      <c r="X619" s="8">
        <v>2.7826499999999998</v>
      </c>
      <c r="Y619" s="8">
        <v>0.32465500000000003</v>
      </c>
      <c r="Z619" s="9">
        <f t="shared" si="127"/>
        <v>-6.0752688172043016E-3</v>
      </c>
      <c r="AA619" s="8">
        <f t="shared" si="128"/>
        <v>0.17302225612177421</v>
      </c>
      <c r="AB619" s="6">
        <f t="shared" si="129"/>
        <v>0.41595944047680206</v>
      </c>
      <c r="AC619" s="6">
        <f t="shared" si="130"/>
        <v>-0.13307718190875642</v>
      </c>
    </row>
    <row r="620" spans="1:29" hidden="1" x14ac:dyDescent="0.2">
      <c r="A620" s="6">
        <f t="shared" si="117"/>
        <v>0.60699588477366262</v>
      </c>
      <c r="B620" s="6">
        <f t="shared" si="119"/>
        <v>6.069958847736626E-3</v>
      </c>
      <c r="C620" s="6">
        <f t="shared" si="120"/>
        <v>-6.069958847736626E-3</v>
      </c>
      <c r="D620" s="6">
        <v>0.17199999999999999</v>
      </c>
      <c r="E620" s="6">
        <v>5.7299999999999997E-2</v>
      </c>
      <c r="F620" s="7">
        <f t="shared" si="111"/>
        <v>-6.069958847736626E-3</v>
      </c>
      <c r="G620" s="6">
        <f t="shared" si="112"/>
        <v>7.4594216872427982E-3</v>
      </c>
      <c r="H620" s="6">
        <f t="shared" si="121"/>
        <v>8.6367943632130073E-2</v>
      </c>
      <c r="I620" s="6">
        <f t="shared" si="113"/>
        <v>-0.41763937102363391</v>
      </c>
      <c r="J620" s="5"/>
      <c r="K620" s="8">
        <f t="shared" si="118"/>
        <v>0.60699588477366262</v>
      </c>
      <c r="L620" s="8">
        <f t="shared" si="122"/>
        <v>6.069958847736626E-3</v>
      </c>
      <c r="M620" s="8">
        <f t="shared" si="123"/>
        <v>-6.069958847736626E-3</v>
      </c>
      <c r="N620" s="8">
        <v>7.5700000000000003E-2</v>
      </c>
      <c r="O620" s="8">
        <v>1.9099999999999999E-2</v>
      </c>
      <c r="P620" s="9">
        <f t="shared" si="114"/>
        <v>-6.069958847736626E-3</v>
      </c>
      <c r="Q620" s="8">
        <f t="shared" si="115"/>
        <v>2.2027935390946506E-3</v>
      </c>
      <c r="R620" s="6">
        <f t="shared" si="124"/>
        <v>4.693392737769396E-2</v>
      </c>
      <c r="S620" s="6">
        <f t="shared" si="116"/>
        <v>-0.4361553987958649</v>
      </c>
      <c r="U620" s="8">
        <f>100*D224</f>
        <v>0.60699588477366262</v>
      </c>
      <c r="V620" s="8">
        <f t="shared" si="125"/>
        <v>6.069958847736626E-3</v>
      </c>
      <c r="W620" s="8">
        <f t="shared" si="126"/>
        <v>-6.069958847736626E-3</v>
      </c>
      <c r="X620" s="8">
        <v>2.7826499999999998</v>
      </c>
      <c r="Y620" s="8">
        <v>0.32465500000000003</v>
      </c>
      <c r="Z620" s="9">
        <f t="shared" si="127"/>
        <v>-6.069958847736626E-3</v>
      </c>
      <c r="AA620" s="8">
        <f t="shared" si="128"/>
        <v>0.17296315297561732</v>
      </c>
      <c r="AB620" s="6">
        <f t="shared" si="129"/>
        <v>0.41588839004667744</v>
      </c>
      <c r="AC620" s="6">
        <f t="shared" si="130"/>
        <v>-0.13306441522409887</v>
      </c>
    </row>
    <row r="621" spans="1:29" hidden="1" x14ac:dyDescent="0.2">
      <c r="A621" s="6">
        <f t="shared" si="117"/>
        <v>0.60647010647010646</v>
      </c>
      <c r="B621" s="6">
        <f t="shared" si="119"/>
        <v>6.0647010647010644E-3</v>
      </c>
      <c r="C621" s="6">
        <f t="shared" si="120"/>
        <v>-6.0647010647010644E-3</v>
      </c>
      <c r="D621" s="6">
        <v>0.17199999999999999</v>
      </c>
      <c r="E621" s="6">
        <v>5.7299999999999997E-2</v>
      </c>
      <c r="F621" s="7">
        <f t="shared" si="111"/>
        <v>-6.0647010647010644E-3</v>
      </c>
      <c r="G621" s="6">
        <f t="shared" si="112"/>
        <v>7.4558043325143311E-3</v>
      </c>
      <c r="H621" s="6">
        <f t="shared" si="121"/>
        <v>8.6346999557102913E-2</v>
      </c>
      <c r="I621" s="6">
        <f t="shared" si="113"/>
        <v>-0.41757848708460155</v>
      </c>
      <c r="J621" s="5"/>
      <c r="K621" s="8">
        <f t="shared" si="118"/>
        <v>0.60647010647010646</v>
      </c>
      <c r="L621" s="8">
        <f t="shared" si="122"/>
        <v>6.0647010647010644E-3</v>
      </c>
      <c r="M621" s="8">
        <f t="shared" si="123"/>
        <v>-6.0647010647010644E-3</v>
      </c>
      <c r="N621" s="8">
        <v>7.5700000000000003E-2</v>
      </c>
      <c r="O621" s="8">
        <v>1.9099999999999999E-2</v>
      </c>
      <c r="P621" s="9">
        <f t="shared" si="114"/>
        <v>-6.0647010647010644E-3</v>
      </c>
      <c r="Q621" s="8">
        <f t="shared" si="115"/>
        <v>2.2012014823914825E-3</v>
      </c>
      <c r="R621" s="6">
        <f t="shared" si="124"/>
        <v>4.6916963695357382E-2</v>
      </c>
      <c r="S621" s="6">
        <f t="shared" si="116"/>
        <v>-0.43604335333789551</v>
      </c>
      <c r="U621" s="8">
        <f>100*B621</f>
        <v>0.60647010647010646</v>
      </c>
      <c r="V621" s="8">
        <f t="shared" si="125"/>
        <v>6.0647010647010644E-3</v>
      </c>
      <c r="W621" s="8">
        <f t="shared" si="126"/>
        <v>-6.0647010647010644E-3</v>
      </c>
      <c r="X621" s="8">
        <v>2.7826499999999998</v>
      </c>
      <c r="Y621" s="8">
        <v>0.32465500000000003</v>
      </c>
      <c r="Z621" s="9">
        <f t="shared" si="127"/>
        <v>-6.0647010647010644E-3</v>
      </c>
      <c r="AA621" s="8">
        <f t="shared" si="128"/>
        <v>0.17290463069576167</v>
      </c>
      <c r="AB621" s="6">
        <f t="shared" si="129"/>
        <v>0.41581802593894562</v>
      </c>
      <c r="AC621" s="6">
        <f t="shared" si="130"/>
        <v>-0.13305177186116574</v>
      </c>
    </row>
    <row r="622" spans="1:29" hidden="1" x14ac:dyDescent="0.2">
      <c r="A622" s="6">
        <f t="shared" si="117"/>
        <v>0.60594947025264867</v>
      </c>
      <c r="B622" s="6">
        <f t="shared" si="119"/>
        <v>6.059494702526487E-3</v>
      </c>
      <c r="C622" s="6">
        <f t="shared" si="120"/>
        <v>-6.059494702526487E-3</v>
      </c>
      <c r="D622" s="6">
        <v>0.17199999999999999</v>
      </c>
      <c r="E622" s="6">
        <v>5.7299999999999997E-2</v>
      </c>
      <c r="F622" s="7">
        <f t="shared" si="111"/>
        <v>-6.059494702526487E-3</v>
      </c>
      <c r="G622" s="6">
        <f t="shared" si="112"/>
        <v>7.4522223553382221E-3</v>
      </c>
      <c r="H622" s="6">
        <f t="shared" si="121"/>
        <v>8.6326255307051417E-2</v>
      </c>
      <c r="I622" s="6">
        <f t="shared" si="113"/>
        <v>-0.41751818403212626</v>
      </c>
      <c r="J622" s="5"/>
      <c r="K622" s="8">
        <f t="shared" si="118"/>
        <v>0.60594947025264867</v>
      </c>
      <c r="L622" s="8">
        <f t="shared" si="122"/>
        <v>6.059494702526487E-3</v>
      </c>
      <c r="M622" s="8">
        <f t="shared" si="123"/>
        <v>-6.059494702526487E-3</v>
      </c>
      <c r="N622" s="8">
        <v>7.5700000000000003E-2</v>
      </c>
      <c r="O622" s="8">
        <v>1.9099999999999999E-2</v>
      </c>
      <c r="P622" s="9">
        <f t="shared" si="114"/>
        <v>-6.059494702526487E-3</v>
      </c>
      <c r="Q622" s="8">
        <f t="shared" si="115"/>
        <v>2.1996249959250203E-3</v>
      </c>
      <c r="R622" s="6">
        <f t="shared" si="124"/>
        <v>4.690015987099639E-2</v>
      </c>
      <c r="S622" s="6">
        <f t="shared" si="116"/>
        <v>-0.43593236374502237</v>
      </c>
      <c r="U622" s="8">
        <f>100*D226</f>
        <v>0.60594947025264867</v>
      </c>
      <c r="V622" s="8">
        <f t="shared" si="125"/>
        <v>6.059494702526487E-3</v>
      </c>
      <c r="W622" s="8">
        <f t="shared" si="126"/>
        <v>-6.059494702526487E-3</v>
      </c>
      <c r="X622" s="8">
        <v>2.7826499999999998</v>
      </c>
      <c r="Y622" s="8">
        <v>0.32465500000000003</v>
      </c>
      <c r="Z622" s="9">
        <f t="shared" si="127"/>
        <v>-6.059494702526487E-3</v>
      </c>
      <c r="AA622" s="8">
        <f t="shared" si="128"/>
        <v>0.17284668076094134</v>
      </c>
      <c r="AB622" s="6">
        <f t="shared" si="129"/>
        <v>0.41574833825397467</v>
      </c>
      <c r="AC622" s="6">
        <f t="shared" si="130"/>
        <v>-0.13303925004114331</v>
      </c>
    </row>
    <row r="623" spans="1:29" hidden="1" x14ac:dyDescent="0.2">
      <c r="A623" s="6">
        <f t="shared" si="117"/>
        <v>0.60543390105433892</v>
      </c>
      <c r="B623" s="6">
        <f t="shared" si="119"/>
        <v>6.0543390105433888E-3</v>
      </c>
      <c r="C623" s="6">
        <f t="shared" si="120"/>
        <v>-6.0543390105433888E-3</v>
      </c>
      <c r="D623" s="6">
        <v>0.17199999999999999</v>
      </c>
      <c r="E623" s="6">
        <v>5.7299999999999997E-2</v>
      </c>
      <c r="F623" s="7">
        <f t="shared" si="111"/>
        <v>-6.0543390105433888E-3</v>
      </c>
      <c r="G623" s="6">
        <f t="shared" si="112"/>
        <v>7.4486752392538503E-3</v>
      </c>
      <c r="H623" s="6">
        <f t="shared" si="121"/>
        <v>8.6305708034022002E-2</v>
      </c>
      <c r="I623" s="6">
        <f t="shared" si="113"/>
        <v>-0.41745845358727329</v>
      </c>
      <c r="J623" s="5"/>
      <c r="K623" s="8">
        <f t="shared" si="118"/>
        <v>0.60543390105433892</v>
      </c>
      <c r="L623" s="8">
        <f t="shared" si="122"/>
        <v>6.0543390105433888E-3</v>
      </c>
      <c r="M623" s="8">
        <f t="shared" si="123"/>
        <v>-6.0543390105433888E-3</v>
      </c>
      <c r="N623" s="8">
        <v>7.5700000000000003E-2</v>
      </c>
      <c r="O623" s="8">
        <v>1.9099999999999999E-2</v>
      </c>
      <c r="P623" s="9">
        <f t="shared" si="114"/>
        <v>-6.0543390105433888E-3</v>
      </c>
      <c r="Q623" s="8">
        <f t="shared" si="115"/>
        <v>2.1980638523925382E-3</v>
      </c>
      <c r="R623" s="6">
        <f t="shared" si="124"/>
        <v>4.688351365237612E-2</v>
      </c>
      <c r="S623" s="6">
        <f t="shared" si="116"/>
        <v>-0.43582241514118969</v>
      </c>
      <c r="U623" s="8">
        <f>100*D227</f>
        <v>0.60543390105433892</v>
      </c>
      <c r="V623" s="8">
        <f t="shared" si="125"/>
        <v>6.0543390105433888E-3</v>
      </c>
      <c r="W623" s="8">
        <f t="shared" si="126"/>
        <v>-6.0543390105433888E-3</v>
      </c>
      <c r="X623" s="8">
        <v>2.7826499999999998</v>
      </c>
      <c r="Y623" s="8">
        <v>0.32465500000000003</v>
      </c>
      <c r="Z623" s="9">
        <f t="shared" si="127"/>
        <v>-6.0543390105433888E-3</v>
      </c>
      <c r="AA623" s="8">
        <f t="shared" si="128"/>
        <v>0.17278929481575428</v>
      </c>
      <c r="AB623" s="6">
        <f t="shared" si="129"/>
        <v>0.41567931728166879</v>
      </c>
      <c r="AC623" s="6">
        <f t="shared" si="130"/>
        <v>-0.13302684801927459</v>
      </c>
    </row>
    <row r="624" spans="1:29" hidden="1" x14ac:dyDescent="0.2">
      <c r="A624" s="6">
        <f t="shared" si="117"/>
        <v>0.6049233252623083</v>
      </c>
      <c r="B624" s="6">
        <f t="shared" si="119"/>
        <v>6.0492332526230833E-3</v>
      </c>
      <c r="C624" s="6">
        <f t="shared" si="120"/>
        <v>-6.0492332526230833E-3</v>
      </c>
      <c r="D624" s="6">
        <v>0.17199999999999999</v>
      </c>
      <c r="E624" s="6">
        <v>5.7299999999999997E-2</v>
      </c>
      <c r="F624" s="7">
        <f t="shared" si="111"/>
        <v>-6.0492332526230833E-3</v>
      </c>
      <c r="G624" s="6">
        <f t="shared" si="112"/>
        <v>7.4451624778046803E-3</v>
      </c>
      <c r="H624" s="6">
        <f t="shared" si="121"/>
        <v>8.6285354943957213E-2</v>
      </c>
      <c r="I624" s="6">
        <f t="shared" si="113"/>
        <v>-0.41739928762778261</v>
      </c>
      <c r="J624" s="5"/>
      <c r="K624" s="8">
        <f t="shared" si="118"/>
        <v>0.6049233252623083</v>
      </c>
      <c r="L624" s="8">
        <f t="shared" si="122"/>
        <v>6.0492332526230833E-3</v>
      </c>
      <c r="M624" s="8">
        <f t="shared" si="123"/>
        <v>-6.0492332526230833E-3</v>
      </c>
      <c r="N624" s="8">
        <v>7.5700000000000003E-2</v>
      </c>
      <c r="O624" s="8">
        <v>1.9099999999999999E-2</v>
      </c>
      <c r="P624" s="9">
        <f t="shared" si="114"/>
        <v>-6.0492332526230833E-3</v>
      </c>
      <c r="Q624" s="8">
        <f t="shared" si="115"/>
        <v>2.1965178288942699E-3</v>
      </c>
      <c r="R624" s="6">
        <f t="shared" si="124"/>
        <v>4.686702282942954E-2</v>
      </c>
      <c r="S624" s="6">
        <f t="shared" si="116"/>
        <v>-0.43571349292886086</v>
      </c>
      <c r="U624" s="8">
        <f>100*D228</f>
        <v>0.6049233252623083</v>
      </c>
      <c r="V624" s="8">
        <f t="shared" si="125"/>
        <v>6.0492332526230833E-3</v>
      </c>
      <c r="W624" s="8">
        <f t="shared" si="126"/>
        <v>-6.0492332526230833E-3</v>
      </c>
      <c r="X624" s="8">
        <v>2.7826499999999998</v>
      </c>
      <c r="Y624" s="8">
        <v>0.32465500000000003</v>
      </c>
      <c r="Z624" s="9">
        <f t="shared" si="127"/>
        <v>-6.0492332526230833E-3</v>
      </c>
      <c r="AA624" s="8">
        <f t="shared" si="128"/>
        <v>0.17273246466664649</v>
      </c>
      <c r="AB624" s="6">
        <f t="shared" si="129"/>
        <v>0.41561095349695309</v>
      </c>
      <c r="AC624" s="6">
        <f t="shared" si="130"/>
        <v>-0.13301456408404816</v>
      </c>
    </row>
    <row r="625" spans="1:29" hidden="1" x14ac:dyDescent="0.2">
      <c r="A625" s="6">
        <f t="shared" si="117"/>
        <v>0.60441767068273089</v>
      </c>
      <c r="B625" s="6">
        <f t="shared" si="119"/>
        <v>6.0441767068273086E-3</v>
      </c>
      <c r="C625" s="6">
        <f t="shared" si="120"/>
        <v>-6.0441767068273086E-3</v>
      </c>
      <c r="D625" s="6">
        <v>0.17199999999999999</v>
      </c>
      <c r="E625" s="6">
        <v>5.7299999999999997E-2</v>
      </c>
      <c r="F625" s="7">
        <f t="shared" si="111"/>
        <v>-6.0441767068273086E-3</v>
      </c>
      <c r="G625" s="6">
        <f t="shared" si="112"/>
        <v>7.4416835742971872E-3</v>
      </c>
      <c r="H625" s="6">
        <f t="shared" si="121"/>
        <v>8.6265193295425868E-2</v>
      </c>
      <c r="I625" s="6">
        <f t="shared" si="113"/>
        <v>-0.41734067818437753</v>
      </c>
      <c r="J625" s="5"/>
      <c r="K625" s="8">
        <f t="shared" si="118"/>
        <v>0.60441767068273089</v>
      </c>
      <c r="L625" s="8">
        <f t="shared" si="122"/>
        <v>6.0441767068273086E-3</v>
      </c>
      <c r="M625" s="8">
        <f t="shared" si="123"/>
        <v>-6.0441767068273086E-3</v>
      </c>
      <c r="N625" s="8">
        <v>7.5700000000000003E-2</v>
      </c>
      <c r="O625" s="8">
        <v>1.9099999999999999E-2</v>
      </c>
      <c r="P625" s="9">
        <f t="shared" si="114"/>
        <v>-6.0441767068273086E-3</v>
      </c>
      <c r="Q625" s="8">
        <f t="shared" si="115"/>
        <v>2.1949867068273093E-3</v>
      </c>
      <c r="R625" s="6">
        <f t="shared" si="124"/>
        <v>4.6850685233273903E-2</v>
      </c>
      <c r="S625" s="6">
        <f t="shared" si="116"/>
        <v>-0.43560558278252248</v>
      </c>
      <c r="U625" s="8">
        <f>100*B625</f>
        <v>0.60441767068273089</v>
      </c>
      <c r="V625" s="8">
        <f t="shared" si="125"/>
        <v>6.0441767068273086E-3</v>
      </c>
      <c r="W625" s="8">
        <f t="shared" si="126"/>
        <v>-6.0441767068273086E-3</v>
      </c>
      <c r="X625" s="8">
        <v>2.7826499999999998</v>
      </c>
      <c r="Y625" s="8">
        <v>0.32465500000000003</v>
      </c>
      <c r="Z625" s="9">
        <f t="shared" si="127"/>
        <v>-6.0441767068273086E-3</v>
      </c>
      <c r="AA625" s="8">
        <f t="shared" si="128"/>
        <v>0.17267618227801207</v>
      </c>
      <c r="AB625" s="6">
        <f t="shared" si="129"/>
        <v>0.41554323755538614</v>
      </c>
      <c r="AC625" s="6">
        <f t="shared" si="130"/>
        <v>-0.13300239655640958</v>
      </c>
    </row>
    <row r="626" spans="1:29" hidden="1" x14ac:dyDescent="0.2">
      <c r="A626" s="6">
        <f t="shared" si="117"/>
        <v>0.60391686650679466</v>
      </c>
      <c r="B626" s="6">
        <f t="shared" si="119"/>
        <v>6.0391686650679462E-3</v>
      </c>
      <c r="C626" s="6">
        <f t="shared" si="120"/>
        <v>-6.0391686650679462E-3</v>
      </c>
      <c r="D626" s="6">
        <v>0.17199999999999999</v>
      </c>
      <c r="E626" s="6">
        <v>5.7299999999999997E-2</v>
      </c>
      <c r="F626" s="7">
        <f t="shared" si="111"/>
        <v>-6.0391686650679462E-3</v>
      </c>
      <c r="G626" s="6">
        <f t="shared" si="112"/>
        <v>7.4382380415667464E-3</v>
      </c>
      <c r="H626" s="6">
        <f t="shared" si="121"/>
        <v>8.6245220398389305E-2</v>
      </c>
      <c r="I626" s="6">
        <f t="shared" si="113"/>
        <v>-0.4172826174371782</v>
      </c>
      <c r="J626" s="5"/>
      <c r="K626" s="8">
        <f t="shared" si="118"/>
        <v>0.60391686650679466</v>
      </c>
      <c r="L626" s="8">
        <f t="shared" si="122"/>
        <v>6.0391686650679462E-3</v>
      </c>
      <c r="M626" s="8">
        <f t="shared" si="123"/>
        <v>-6.0391686650679462E-3</v>
      </c>
      <c r="N626" s="8">
        <v>7.5700000000000003E-2</v>
      </c>
      <c r="O626" s="8">
        <v>1.9099999999999999E-2</v>
      </c>
      <c r="P626" s="9">
        <f t="shared" si="114"/>
        <v>-6.0391686650679462E-3</v>
      </c>
      <c r="Q626" s="8">
        <f t="shared" si="115"/>
        <v>2.1934702717825742E-3</v>
      </c>
      <c r="R626" s="6">
        <f t="shared" si="124"/>
        <v>4.68344987352547E-2</v>
      </c>
      <c r="S626" s="6">
        <f t="shared" si="116"/>
        <v>-0.43549867064236919</v>
      </c>
      <c r="U626" s="8">
        <f>100*D230</f>
        <v>0.60391686650679466</v>
      </c>
      <c r="V626" s="8">
        <f t="shared" si="125"/>
        <v>6.0391686650679462E-3</v>
      </c>
      <c r="W626" s="8">
        <f t="shared" si="126"/>
        <v>-6.0391686650679462E-3</v>
      </c>
      <c r="X626" s="8">
        <v>2.7826499999999998</v>
      </c>
      <c r="Y626" s="8">
        <v>0.32465500000000003</v>
      </c>
      <c r="Z626" s="9">
        <f t="shared" si="127"/>
        <v>-6.0391686650679462E-3</v>
      </c>
      <c r="AA626" s="8">
        <f t="shared" si="128"/>
        <v>0.1726204397684053</v>
      </c>
      <c r="AB626" s="6">
        <f t="shared" si="129"/>
        <v>0.41547616028889706</v>
      </c>
      <c r="AC626" s="6">
        <f t="shared" si="130"/>
        <v>-0.1329903437889956</v>
      </c>
    </row>
    <row r="627" spans="1:29" hidden="1" x14ac:dyDescent="0.2">
      <c r="A627" s="6">
        <f t="shared" si="117"/>
        <v>0.60342084327764522</v>
      </c>
      <c r="B627" s="6">
        <f t="shared" si="119"/>
        <v>6.0342084327764519E-3</v>
      </c>
      <c r="C627" s="6">
        <f t="shared" si="120"/>
        <v>-6.0342084327764519E-3</v>
      </c>
      <c r="D627" s="6">
        <v>0.17199999999999999</v>
      </c>
      <c r="E627" s="6">
        <v>5.7299999999999997E-2</v>
      </c>
      <c r="F627" s="7">
        <f t="shared" si="111"/>
        <v>-6.0342084327764519E-3</v>
      </c>
      <c r="G627" s="6">
        <f t="shared" si="112"/>
        <v>7.4348254017501982E-3</v>
      </c>
      <c r="H627" s="6">
        <f t="shared" si="121"/>
        <v>8.6225433613001903E-2</v>
      </c>
      <c r="I627" s="6">
        <f t="shared" si="113"/>
        <v>-0.41722509771221489</v>
      </c>
      <c r="J627" s="5"/>
      <c r="K627" s="8">
        <f t="shared" si="118"/>
        <v>0.60342084327764522</v>
      </c>
      <c r="L627" s="8">
        <f t="shared" si="122"/>
        <v>6.0342084327764519E-3</v>
      </c>
      <c r="M627" s="8">
        <f t="shared" si="123"/>
        <v>-6.0342084327764519E-3</v>
      </c>
      <c r="N627" s="8">
        <v>7.5700000000000003E-2</v>
      </c>
      <c r="O627" s="8">
        <v>1.9099999999999999E-2</v>
      </c>
      <c r="P627" s="9">
        <f t="shared" si="114"/>
        <v>-6.0342084327764519E-3</v>
      </c>
      <c r="Q627" s="8">
        <f t="shared" si="115"/>
        <v>2.1919683134447097E-3</v>
      </c>
      <c r="R627" s="6">
        <f t="shared" si="124"/>
        <v>4.6818461246016081E-2</v>
      </c>
      <c r="S627" s="6">
        <f t="shared" si="116"/>
        <v>-0.4353927427081643</v>
      </c>
      <c r="U627" s="8">
        <f>100*D231</f>
        <v>0.60342084327764522</v>
      </c>
      <c r="V627" s="8">
        <f t="shared" si="125"/>
        <v>6.0342084327764519E-3</v>
      </c>
      <c r="W627" s="8">
        <f t="shared" si="126"/>
        <v>-6.0342084327764519E-3</v>
      </c>
      <c r="X627" s="8">
        <v>2.7826499999999998</v>
      </c>
      <c r="Y627" s="8">
        <v>0.32465500000000003</v>
      </c>
      <c r="Z627" s="9">
        <f t="shared" si="127"/>
        <v>-6.0342084327764519E-3</v>
      </c>
      <c r="AA627" s="8">
        <f t="shared" si="128"/>
        <v>0.17256522940686159</v>
      </c>
      <c r="AB627" s="6">
        <f t="shared" si="129"/>
        <v>0.41540971270164301</v>
      </c>
      <c r="AC627" s="6">
        <f t="shared" si="130"/>
        <v>-0.13297840416538967</v>
      </c>
    </row>
    <row r="628" spans="1:29" hidden="1" x14ac:dyDescent="0.2">
      <c r="A628" s="6">
        <f t="shared" si="117"/>
        <v>0.602929532858274</v>
      </c>
      <c r="B628" s="6">
        <f t="shared" si="119"/>
        <v>6.0292953285827396E-3</v>
      </c>
      <c r="C628" s="6">
        <f t="shared" si="120"/>
        <v>-6.0292953285827396E-3</v>
      </c>
      <c r="D628" s="6">
        <v>0.17199999999999999</v>
      </c>
      <c r="E628" s="6">
        <v>5.7299999999999997E-2</v>
      </c>
      <c r="F628" s="7">
        <f t="shared" si="111"/>
        <v>-6.0292953285827396E-3</v>
      </c>
      <c r="G628" s="6">
        <f t="shared" si="112"/>
        <v>7.4314451860649239E-3</v>
      </c>
      <c r="H628" s="6">
        <f t="shared" si="121"/>
        <v>8.6205830348445256E-2</v>
      </c>
      <c r="I628" s="6">
        <f t="shared" si="113"/>
        <v>-0.41716811147803856</v>
      </c>
      <c r="J628" s="5"/>
      <c r="K628" s="8">
        <f t="shared" si="118"/>
        <v>0.602929532858274</v>
      </c>
      <c r="L628" s="8">
        <f t="shared" si="122"/>
        <v>6.0292953285827396E-3</v>
      </c>
      <c r="M628" s="8">
        <f t="shared" si="123"/>
        <v>-6.0292953285827396E-3</v>
      </c>
      <c r="N628" s="8">
        <v>7.5700000000000003E-2</v>
      </c>
      <c r="O628" s="8">
        <v>1.9099999999999999E-2</v>
      </c>
      <c r="P628" s="9">
        <f t="shared" si="114"/>
        <v>-6.0292953285827396E-3</v>
      </c>
      <c r="Q628" s="8">
        <f t="shared" si="115"/>
        <v>2.1904806254948537E-3</v>
      </c>
      <c r="R628" s="6">
        <f t="shared" si="124"/>
        <v>4.6802570714597008E-2</v>
      </c>
      <c r="S628" s="6">
        <f t="shared" si="116"/>
        <v>-0.43528778543326957</v>
      </c>
      <c r="U628" s="8">
        <f>100*D232</f>
        <v>0.602929532858274</v>
      </c>
      <c r="V628" s="8">
        <f t="shared" si="125"/>
        <v>6.0292953285827396E-3</v>
      </c>
      <c r="W628" s="8">
        <f t="shared" si="126"/>
        <v>-6.0292953285827396E-3</v>
      </c>
      <c r="X628" s="8">
        <v>2.7826499999999998</v>
      </c>
      <c r="Y628" s="8">
        <v>0.32465500000000003</v>
      </c>
      <c r="Z628" s="9">
        <f t="shared" si="127"/>
        <v>-6.0292953285827396E-3</v>
      </c>
      <c r="AA628" s="8">
        <f t="shared" si="128"/>
        <v>0.17251054360932305</v>
      </c>
      <c r="AB628" s="6">
        <f t="shared" si="129"/>
        <v>0.41534388596598248</v>
      </c>
      <c r="AC628" s="6">
        <f t="shared" si="130"/>
        <v>-0.13296657609939852</v>
      </c>
    </row>
    <row r="629" spans="1:29" hidden="1" x14ac:dyDescent="0.2">
      <c r="A629" s="6">
        <f t="shared" si="117"/>
        <v>0.60244286840031525</v>
      </c>
      <c r="B629" s="6">
        <f t="shared" si="119"/>
        <v>6.0244286840031528E-3</v>
      </c>
      <c r="C629" s="6">
        <f t="shared" si="120"/>
        <v>-6.0244286840031528E-3</v>
      </c>
      <c r="D629" s="6">
        <v>0.17199999999999999</v>
      </c>
      <c r="E629" s="6">
        <v>5.7299999999999997E-2</v>
      </c>
      <c r="F629" s="7">
        <f t="shared" si="111"/>
        <v>-6.0244286840031528E-3</v>
      </c>
      <c r="G629" s="6">
        <f t="shared" si="112"/>
        <v>7.428096934594168E-3</v>
      </c>
      <c r="H629" s="6">
        <f t="shared" si="121"/>
        <v>8.6186408061794575E-2</v>
      </c>
      <c r="I629" s="6">
        <f t="shared" si="113"/>
        <v>-0.41711165134242612</v>
      </c>
      <c r="J629" s="5"/>
      <c r="K629" s="8">
        <f t="shared" si="118"/>
        <v>0.60244286840031525</v>
      </c>
      <c r="L629" s="8">
        <f t="shared" si="122"/>
        <v>6.0244286840031528E-3</v>
      </c>
      <c r="M629" s="8">
        <f t="shared" si="123"/>
        <v>-6.0244286840031528E-3</v>
      </c>
      <c r="N629" s="8">
        <v>7.5700000000000003E-2</v>
      </c>
      <c r="O629" s="8">
        <v>1.9099999999999999E-2</v>
      </c>
      <c r="P629" s="9">
        <f t="shared" si="114"/>
        <v>-6.0244286840031528E-3</v>
      </c>
      <c r="Q629" s="8">
        <f t="shared" si="115"/>
        <v>2.1890070055161546E-3</v>
      </c>
      <c r="R629" s="6">
        <f t="shared" si="124"/>
        <v>4.6786825127552251E-2</v>
      </c>
      <c r="S629" s="6">
        <f t="shared" si="116"/>
        <v>-0.43518378551883918</v>
      </c>
      <c r="U629" s="8">
        <f>100*B629</f>
        <v>0.60244286840031525</v>
      </c>
      <c r="V629" s="8">
        <f t="shared" si="125"/>
        <v>6.0244286840031528E-3</v>
      </c>
      <c r="W629" s="8">
        <f t="shared" si="126"/>
        <v>-6.0244286840031528E-3</v>
      </c>
      <c r="X629" s="8">
        <v>2.7826499999999998</v>
      </c>
      <c r="Y629" s="8">
        <v>0.32465500000000003</v>
      </c>
      <c r="Z629" s="9">
        <f t="shared" si="127"/>
        <v>-6.0244286840031528E-3</v>
      </c>
      <c r="AA629" s="8">
        <f t="shared" si="128"/>
        <v>0.17245637493516552</v>
      </c>
      <c r="AB629" s="6">
        <f t="shared" si="129"/>
        <v>0.41527867141856145</v>
      </c>
      <c r="AC629" s="6">
        <f t="shared" si="130"/>
        <v>-0.13295485803434884</v>
      </c>
    </row>
    <row r="630" spans="1:29" hidden="1" x14ac:dyDescent="0.2">
      <c r="A630" s="6">
        <f t="shared" si="117"/>
        <v>0.60196078431372546</v>
      </c>
      <c r="B630" s="6">
        <f t="shared" si="119"/>
        <v>6.0196078431372542E-3</v>
      </c>
      <c r="C630" s="6">
        <f t="shared" si="120"/>
        <v>-6.0196078431372542E-3</v>
      </c>
      <c r="D630" s="6">
        <v>0.17199999999999999</v>
      </c>
      <c r="E630" s="6">
        <v>5.7299999999999997E-2</v>
      </c>
      <c r="F630" s="7">
        <f t="shared" si="111"/>
        <v>-6.0196078431372542E-3</v>
      </c>
      <c r="G630" s="6">
        <f t="shared" si="112"/>
        <v>7.4247801960784302E-3</v>
      </c>
      <c r="H630" s="6">
        <f t="shared" si="121"/>
        <v>8.6167164256916506E-2</v>
      </c>
      <c r="I630" s="6">
        <f t="shared" si="113"/>
        <v>-0.41705571004917591</v>
      </c>
      <c r="J630" s="5"/>
      <c r="K630" s="8">
        <f t="shared" si="118"/>
        <v>0.60196078431372546</v>
      </c>
      <c r="L630" s="8">
        <f t="shared" si="122"/>
        <v>6.0196078431372542E-3</v>
      </c>
      <c r="M630" s="8">
        <f t="shared" si="123"/>
        <v>-6.0196078431372542E-3</v>
      </c>
      <c r="N630" s="8">
        <v>7.5700000000000003E-2</v>
      </c>
      <c r="O630" s="8">
        <v>1.9099999999999999E-2</v>
      </c>
      <c r="P630" s="9">
        <f t="shared" si="114"/>
        <v>-6.0196078431372542E-3</v>
      </c>
      <c r="Q630" s="8">
        <f t="shared" si="115"/>
        <v>2.1875472549019608E-3</v>
      </c>
      <c r="R630" s="6">
        <f t="shared" si="124"/>
        <v>4.677122250809744E-2</v>
      </c>
      <c r="S630" s="6">
        <f t="shared" si="116"/>
        <v>-0.43508072990817326</v>
      </c>
      <c r="U630" s="8">
        <f>100*D234</f>
        <v>0.60196078431372546</v>
      </c>
      <c r="V630" s="8">
        <f t="shared" si="125"/>
        <v>6.0196078431372542E-3</v>
      </c>
      <c r="W630" s="8">
        <f t="shared" si="126"/>
        <v>-6.0196078431372542E-3</v>
      </c>
      <c r="X630" s="8">
        <v>2.7826499999999998</v>
      </c>
      <c r="Y630" s="8">
        <v>0.32465500000000003</v>
      </c>
      <c r="Z630" s="9">
        <f t="shared" si="127"/>
        <v>-6.0196078431372542E-3</v>
      </c>
      <c r="AA630" s="8">
        <f t="shared" si="128"/>
        <v>0.17240271608382354</v>
      </c>
      <c r="AB630" s="6">
        <f t="shared" si="129"/>
        <v>0.41521406055650806</v>
      </c>
      <c r="AC630" s="6">
        <f t="shared" si="130"/>
        <v>-0.13294324844240349</v>
      </c>
    </row>
    <row r="631" spans="1:29" hidden="1" x14ac:dyDescent="0.2">
      <c r="A631" s="6">
        <f t="shared" si="117"/>
        <v>0.6014832162373146</v>
      </c>
      <c r="B631" s="6">
        <f t="shared" si="119"/>
        <v>6.0148321623731456E-3</v>
      </c>
      <c r="C631" s="6">
        <f t="shared" si="120"/>
        <v>-6.0148321623731456E-3</v>
      </c>
      <c r="D631" s="6">
        <v>0.17199999999999999</v>
      </c>
      <c r="E631" s="6">
        <v>5.7299999999999997E-2</v>
      </c>
      <c r="F631" s="7">
        <f t="shared" si="111"/>
        <v>-6.0148321623731456E-3</v>
      </c>
      <c r="G631" s="6">
        <f t="shared" si="112"/>
        <v>7.4214945277127232E-3</v>
      </c>
      <c r="H631" s="6">
        <f t="shared" si="121"/>
        <v>8.614809648339726E-2</v>
      </c>
      <c r="I631" s="6">
        <f t="shared" si="113"/>
        <v>-0.4170002804749921</v>
      </c>
      <c r="J631" s="5"/>
      <c r="K631" s="8">
        <f t="shared" si="118"/>
        <v>0.6014832162373146</v>
      </c>
      <c r="L631" s="8">
        <f t="shared" si="122"/>
        <v>6.0148321623731456E-3</v>
      </c>
      <c r="M631" s="8">
        <f t="shared" si="123"/>
        <v>-6.0148321623731456E-3</v>
      </c>
      <c r="N631" s="8">
        <v>7.5700000000000003E-2</v>
      </c>
      <c r="O631" s="8">
        <v>1.9099999999999999E-2</v>
      </c>
      <c r="P631" s="9">
        <f t="shared" si="114"/>
        <v>-6.0148321623731456E-3</v>
      </c>
      <c r="Q631" s="8">
        <f t="shared" si="115"/>
        <v>2.1861011787665885E-3</v>
      </c>
      <c r="R631" s="6">
        <f t="shared" si="124"/>
        <v>4.6755760915277472E-2</v>
      </c>
      <c r="S631" s="6">
        <f t="shared" si="116"/>
        <v>-0.43497860578122505</v>
      </c>
      <c r="U631" s="8">
        <f>100*D235</f>
        <v>0.6014832162373146</v>
      </c>
      <c r="V631" s="8">
        <f t="shared" si="125"/>
        <v>6.0148321623731456E-3</v>
      </c>
      <c r="W631" s="8">
        <f t="shared" si="126"/>
        <v>-6.0148321623731456E-3</v>
      </c>
      <c r="X631" s="8">
        <v>2.7826499999999998</v>
      </c>
      <c r="Y631" s="8">
        <v>0.32465500000000003</v>
      </c>
      <c r="Z631" s="9">
        <f t="shared" si="127"/>
        <v>-6.0148321623731456E-3</v>
      </c>
      <c r="AA631" s="8">
        <f t="shared" si="128"/>
        <v>0.17234955989151057</v>
      </c>
      <c r="AB631" s="6">
        <f t="shared" si="129"/>
        <v>0.41515004503373304</v>
      </c>
      <c r="AC631" s="6">
        <f t="shared" si="130"/>
        <v>-0.13293174582389683</v>
      </c>
    </row>
    <row r="632" spans="1:29" hidden="1" x14ac:dyDescent="0.2">
      <c r="A632" s="6">
        <f t="shared" si="117"/>
        <v>0.60101010101010111</v>
      </c>
      <c r="B632" s="6">
        <f t="shared" si="119"/>
        <v>6.0101010101010106E-3</v>
      </c>
      <c r="C632" s="6">
        <f t="shared" si="120"/>
        <v>-6.0101010101010106E-3</v>
      </c>
      <c r="D632" s="6">
        <v>0.17199999999999999</v>
      </c>
      <c r="E632" s="6">
        <v>5.7299999999999997E-2</v>
      </c>
      <c r="F632" s="7">
        <f t="shared" si="111"/>
        <v>-6.0101010101010106E-3</v>
      </c>
      <c r="G632" s="6">
        <f t="shared" si="112"/>
        <v>7.4182394949494947E-3</v>
      </c>
      <c r="H632" s="6">
        <f t="shared" si="121"/>
        <v>8.6129202335499977E-2</v>
      </c>
      <c r="I632" s="6">
        <f t="shared" si="113"/>
        <v>-0.41694535562645341</v>
      </c>
      <c r="J632" s="5"/>
      <c r="K632" s="8">
        <f t="shared" si="118"/>
        <v>0.60101010101010111</v>
      </c>
      <c r="L632" s="8">
        <f t="shared" si="122"/>
        <v>6.0101010101010106E-3</v>
      </c>
      <c r="M632" s="8">
        <f t="shared" si="123"/>
        <v>-6.0101010101010106E-3</v>
      </c>
      <c r="N632" s="8">
        <v>7.5700000000000003E-2</v>
      </c>
      <c r="O632" s="8">
        <v>1.9099999999999999E-2</v>
      </c>
      <c r="P632" s="9">
        <f t="shared" si="114"/>
        <v>-6.0101010101010106E-3</v>
      </c>
      <c r="Q632" s="8">
        <f t="shared" si="115"/>
        <v>2.1846685858585863E-3</v>
      </c>
      <c r="R632" s="6">
        <f t="shared" si="124"/>
        <v>4.6740438443157402E-2</v>
      </c>
      <c r="S632" s="6">
        <f t="shared" si="116"/>
        <v>-0.43487740054925628</v>
      </c>
      <c r="U632" s="8">
        <f>100*D236</f>
        <v>0.60101010101010111</v>
      </c>
      <c r="V632" s="8">
        <f t="shared" si="125"/>
        <v>6.0101010101010106E-3</v>
      </c>
      <c r="W632" s="8">
        <f t="shared" si="126"/>
        <v>-6.0101010101010106E-3</v>
      </c>
      <c r="X632" s="8">
        <v>2.7826499999999998</v>
      </c>
      <c r="Y632" s="8">
        <v>0.32465500000000003</v>
      </c>
      <c r="Z632" s="9">
        <f t="shared" si="127"/>
        <v>-6.0101010101010106E-3</v>
      </c>
      <c r="AA632" s="8">
        <f t="shared" si="128"/>
        <v>0.17229689932803033</v>
      </c>
      <c r="AB632" s="6">
        <f t="shared" si="129"/>
        <v>0.41508661665733132</v>
      </c>
      <c r="AC632" s="6">
        <f t="shared" si="130"/>
        <v>-0.13292034870668812</v>
      </c>
    </row>
    <row r="633" spans="1:29" hidden="1" x14ac:dyDescent="0.2">
      <c r="A633" s="6">
        <f t="shared" si="117"/>
        <v>0.60054137664346474</v>
      </c>
      <c r="B633" s="6">
        <f t="shared" si="119"/>
        <v>6.0054137664346478E-3</v>
      </c>
      <c r="C633" s="6">
        <f t="shared" si="120"/>
        <v>-6.0054137664346478E-3</v>
      </c>
      <c r="D633" s="6">
        <v>0.17199999999999999</v>
      </c>
      <c r="E633" s="6">
        <v>5.7299999999999997E-2</v>
      </c>
      <c r="F633" s="7">
        <f t="shared" si="111"/>
        <v>-6.0054137664346478E-3</v>
      </c>
      <c r="G633" s="6">
        <f t="shared" si="112"/>
        <v>7.415014671307037E-3</v>
      </c>
      <c r="H633" s="6">
        <f t="shared" si="121"/>
        <v>8.6110479451150648E-2</v>
      </c>
      <c r="I633" s="6">
        <f t="shared" si="113"/>
        <v>-0.41689092863706589</v>
      </c>
      <c r="J633" s="5"/>
      <c r="K633" s="8">
        <f t="shared" si="118"/>
        <v>0.60054137664346474</v>
      </c>
      <c r="L633" s="8">
        <f t="shared" si="122"/>
        <v>6.0054137664346478E-3</v>
      </c>
      <c r="M633" s="8">
        <f t="shared" si="123"/>
        <v>-6.0054137664346478E-3</v>
      </c>
      <c r="N633" s="8">
        <v>7.5700000000000003E-2</v>
      </c>
      <c r="O633" s="8">
        <v>1.9099999999999999E-2</v>
      </c>
      <c r="P633" s="9">
        <f t="shared" si="114"/>
        <v>-6.0054137664346478E-3</v>
      </c>
      <c r="Q633" s="8">
        <f t="shared" si="115"/>
        <v>2.1832492884764115E-3</v>
      </c>
      <c r="R633" s="6">
        <f t="shared" si="124"/>
        <v>4.6725253220035221E-2</v>
      </c>
      <c r="S633" s="6">
        <f t="shared" si="116"/>
        <v>-0.43477710184963808</v>
      </c>
      <c r="U633" s="8">
        <f>100*B633</f>
        <v>0.60054137664346474</v>
      </c>
      <c r="V633" s="8">
        <f t="shared" si="125"/>
        <v>6.0054137664346478E-3</v>
      </c>
      <c r="W633" s="8">
        <f t="shared" si="126"/>
        <v>-6.0054137664346478E-3</v>
      </c>
      <c r="X633" s="8">
        <v>2.7826499999999998</v>
      </c>
      <c r="Y633" s="8">
        <v>0.32465500000000003</v>
      </c>
      <c r="Z633" s="9">
        <f t="shared" si="127"/>
        <v>-6.0054137664346478E-3</v>
      </c>
      <c r="AA633" s="8">
        <f t="shared" si="128"/>
        <v>0.17224472749367753</v>
      </c>
      <c r="AB633" s="6">
        <f t="shared" si="129"/>
        <v>0.41502376738408309</v>
      </c>
      <c r="AC633" s="6">
        <f t="shared" si="130"/>
        <v>-0.13290905564553271</v>
      </c>
    </row>
    <row r="634" spans="1:29" hidden="1" x14ac:dyDescent="0.2">
      <c r="A634" s="6">
        <f t="shared" si="117"/>
        <v>0.60007698229407236</v>
      </c>
      <c r="B634" s="6">
        <f t="shared" si="119"/>
        <v>6.0007698229407238E-3</v>
      </c>
      <c r="C634" s="6">
        <f t="shared" si="120"/>
        <v>-6.0007698229407238E-3</v>
      </c>
      <c r="D634" s="6">
        <v>0.17199999999999999</v>
      </c>
      <c r="E634" s="6">
        <v>5.7299999999999997E-2</v>
      </c>
      <c r="F634" s="7">
        <f t="shared" si="111"/>
        <v>-6.0007698229407238E-3</v>
      </c>
      <c r="G634" s="6">
        <f t="shared" si="112"/>
        <v>7.4118196381832173E-3</v>
      </c>
      <c r="H634" s="6">
        <f t="shared" si="121"/>
        <v>8.6091925510951475E-2</v>
      </c>
      <c r="I634" s="6">
        <f t="shared" si="113"/>
        <v>-0.41683699276439384</v>
      </c>
      <c r="J634" s="5"/>
      <c r="K634" s="8">
        <f t="shared" si="118"/>
        <v>0.60007698229407236</v>
      </c>
      <c r="L634" s="8">
        <f t="shared" si="122"/>
        <v>6.0007698229407238E-3</v>
      </c>
      <c r="M634" s="8">
        <f t="shared" si="123"/>
        <v>-6.0007698229407238E-3</v>
      </c>
      <c r="N634" s="8">
        <v>7.5700000000000003E-2</v>
      </c>
      <c r="O634" s="8">
        <v>1.9099999999999999E-2</v>
      </c>
      <c r="P634" s="9">
        <f t="shared" si="114"/>
        <v>-6.0007698229407238E-3</v>
      </c>
      <c r="Q634" s="8">
        <f t="shared" si="115"/>
        <v>2.1818431023864515E-3</v>
      </c>
      <c r="R634" s="6">
        <f t="shared" si="124"/>
        <v>4.6710203407675836E-2</v>
      </c>
      <c r="S634" s="6">
        <f t="shared" si="116"/>
        <v>-0.4346776975407915</v>
      </c>
      <c r="U634" s="8">
        <f>100*D238</f>
        <v>0.60007698229407236</v>
      </c>
      <c r="V634" s="8">
        <f t="shared" si="125"/>
        <v>6.0007698229407238E-3</v>
      </c>
      <c r="W634" s="8">
        <f t="shared" si="126"/>
        <v>-6.0007698229407238E-3</v>
      </c>
      <c r="X634" s="8">
        <v>2.7826499999999998</v>
      </c>
      <c r="Y634" s="8">
        <v>0.32465500000000003</v>
      </c>
      <c r="Z634" s="9">
        <f t="shared" si="127"/>
        <v>-6.0007698229407238E-3</v>
      </c>
      <c r="AA634" s="8">
        <f t="shared" si="128"/>
        <v>0.17219303761622404</v>
      </c>
      <c r="AB634" s="6">
        <f t="shared" si="129"/>
        <v>0.41496148931704979</v>
      </c>
      <c r="AC634" s="6">
        <f t="shared" si="130"/>
        <v>-0.13289786522147051</v>
      </c>
    </row>
    <row r="635" spans="1:29" hidden="1" x14ac:dyDescent="0.2">
      <c r="A635" s="6">
        <f t="shared" si="117"/>
        <v>0.59961685823754796</v>
      </c>
      <c r="B635" s="6">
        <f t="shared" si="119"/>
        <v>5.9961685823754799E-3</v>
      </c>
      <c r="C635" s="6">
        <f t="shared" si="120"/>
        <v>-5.9961685823754799E-3</v>
      </c>
      <c r="D635" s="6">
        <v>0.17199999999999999</v>
      </c>
      <c r="E635" s="6">
        <v>5.7299999999999997E-2</v>
      </c>
      <c r="F635" s="7">
        <f t="shared" si="111"/>
        <v>-5.9961685823754799E-3</v>
      </c>
      <c r="G635" s="6">
        <f t="shared" si="112"/>
        <v>7.4086539846743293E-3</v>
      </c>
      <c r="H635" s="6">
        <f t="shared" si="121"/>
        <v>8.6073538237220901E-2</v>
      </c>
      <c r="I635" s="6">
        <f t="shared" si="113"/>
        <v>-0.41678354138727008</v>
      </c>
      <c r="J635" s="5"/>
      <c r="K635" s="8">
        <f t="shared" si="118"/>
        <v>0.59961685823754796</v>
      </c>
      <c r="L635" s="8">
        <f t="shared" si="122"/>
        <v>5.9961685823754799E-3</v>
      </c>
      <c r="M635" s="8">
        <f t="shared" si="123"/>
        <v>-5.9961685823754799E-3</v>
      </c>
      <c r="N635" s="8">
        <v>7.5700000000000003E-2</v>
      </c>
      <c r="O635" s="8">
        <v>1.9099999999999999E-2</v>
      </c>
      <c r="P635" s="9">
        <f t="shared" si="114"/>
        <v>-5.9961685823754799E-3</v>
      </c>
      <c r="Q635" s="8">
        <f t="shared" si="115"/>
        <v>2.1804498467432954E-3</v>
      </c>
      <c r="R635" s="6">
        <f t="shared" si="124"/>
        <v>4.669528720056549E-2</v>
      </c>
      <c r="S635" s="6">
        <f t="shared" si="116"/>
        <v>-0.43457917569726212</v>
      </c>
      <c r="U635" s="8">
        <f>100*D239</f>
        <v>0.59961685823754796</v>
      </c>
      <c r="V635" s="8">
        <f t="shared" si="125"/>
        <v>5.9961685823754799E-3</v>
      </c>
      <c r="W635" s="8">
        <f t="shared" si="126"/>
        <v>-5.9961685823754799E-3</v>
      </c>
      <c r="X635" s="8">
        <v>2.7826499999999998</v>
      </c>
      <c r="Y635" s="8">
        <v>0.32465500000000003</v>
      </c>
      <c r="Z635" s="9">
        <f t="shared" si="127"/>
        <v>-5.9961685823754799E-3</v>
      </c>
      <c r="AA635" s="8">
        <f t="shared" si="128"/>
        <v>0.17214182304798853</v>
      </c>
      <c r="AB635" s="6">
        <f t="shared" si="129"/>
        <v>0.41489977470226291</v>
      </c>
      <c r="AC635" s="6">
        <f t="shared" si="130"/>
        <v>-0.13288677604123103</v>
      </c>
    </row>
    <row r="636" spans="1:29" hidden="1" x14ac:dyDescent="0.2">
      <c r="A636" s="6">
        <f t="shared" si="117"/>
        <v>0.59916094584286805</v>
      </c>
      <c r="B636" s="6">
        <f t="shared" si="119"/>
        <v>5.9916094584286806E-3</v>
      </c>
      <c r="C636" s="6">
        <f t="shared" si="120"/>
        <v>-5.9916094584286806E-3</v>
      </c>
      <c r="D636" s="6">
        <v>0.17199999999999999</v>
      </c>
      <c r="E636" s="6">
        <v>5.7299999999999997E-2</v>
      </c>
      <c r="F636" s="7">
        <f t="shared" si="111"/>
        <v>-5.9916094584286806E-3</v>
      </c>
      <c r="G636" s="6">
        <f t="shared" si="112"/>
        <v>7.4055173073989313E-3</v>
      </c>
      <c r="H636" s="6">
        <f t="shared" si="121"/>
        <v>8.6055315393059426E-2</v>
      </c>
      <c r="I636" s="6">
        <f t="shared" si="113"/>
        <v>-0.41673056800307978</v>
      </c>
      <c r="J636" s="5"/>
      <c r="K636" s="8">
        <f t="shared" si="118"/>
        <v>0.59916094584286805</v>
      </c>
      <c r="L636" s="8">
        <f t="shared" si="122"/>
        <v>5.9916094584286806E-3</v>
      </c>
      <c r="M636" s="8">
        <f t="shared" si="123"/>
        <v>-5.9916094584286806E-3</v>
      </c>
      <c r="N636" s="8">
        <v>7.5700000000000003E-2</v>
      </c>
      <c r="O636" s="8">
        <v>1.9099999999999999E-2</v>
      </c>
      <c r="P636" s="9">
        <f t="shared" si="114"/>
        <v>-5.9916094584286806E-3</v>
      </c>
      <c r="Q636" s="8">
        <f t="shared" si="115"/>
        <v>2.1790693440122046E-3</v>
      </c>
      <c r="R636" s="6">
        <f t="shared" si="124"/>
        <v>4.6680502825186071E-2</v>
      </c>
      <c r="S636" s="6">
        <f t="shared" si="116"/>
        <v>-0.43448152460492784</v>
      </c>
      <c r="U636" s="8">
        <f>100*D240</f>
        <v>0.59916094584286805</v>
      </c>
      <c r="V636" s="8">
        <f t="shared" si="125"/>
        <v>5.9916094584286806E-3</v>
      </c>
      <c r="W636" s="8">
        <f t="shared" si="126"/>
        <v>-5.9916094584286806E-3</v>
      </c>
      <c r="X636" s="8">
        <v>2.7826499999999998</v>
      </c>
      <c r="Y636" s="8">
        <v>0.32465500000000003</v>
      </c>
      <c r="Z636" s="9">
        <f t="shared" si="127"/>
        <v>-5.9916094584286806E-3</v>
      </c>
      <c r="AA636" s="8">
        <f t="shared" si="128"/>
        <v>0.17209107726298628</v>
      </c>
      <c r="AB636" s="6">
        <f t="shared" si="129"/>
        <v>0.41483861592550214</v>
      </c>
      <c r="AC636" s="6">
        <f t="shared" si="130"/>
        <v>-0.13287578673665429</v>
      </c>
    </row>
    <row r="637" spans="1:29" hidden="1" x14ac:dyDescent="0.2">
      <c r="A637" s="6">
        <f t="shared" si="117"/>
        <v>0.59870918754745639</v>
      </c>
      <c r="B637" s="6">
        <f t="shared" si="119"/>
        <v>5.9870918754745643E-3</v>
      </c>
      <c r="C637" s="6">
        <f t="shared" si="120"/>
        <v>-5.9870918754745643E-3</v>
      </c>
      <c r="D637" s="6">
        <v>0.17199999999999999</v>
      </c>
      <c r="E637" s="6">
        <v>5.7299999999999997E-2</v>
      </c>
      <c r="F637" s="7">
        <f t="shared" si="111"/>
        <v>-5.9870918754745643E-3</v>
      </c>
      <c r="G637" s="6">
        <f t="shared" si="112"/>
        <v>7.4024092103264997E-3</v>
      </c>
      <c r="H637" s="6">
        <f t="shared" si="121"/>
        <v>8.6037254781440461E-2</v>
      </c>
      <c r="I637" s="6">
        <f t="shared" si="113"/>
        <v>-0.41667806622511766</v>
      </c>
      <c r="J637" s="5"/>
      <c r="K637" s="8">
        <f t="shared" si="118"/>
        <v>0.59870918754745639</v>
      </c>
      <c r="L637" s="8">
        <f t="shared" si="122"/>
        <v>5.9870918754745643E-3</v>
      </c>
      <c r="M637" s="8">
        <f t="shared" si="123"/>
        <v>-5.9870918754745643E-3</v>
      </c>
      <c r="N637" s="8">
        <v>7.5700000000000003E-2</v>
      </c>
      <c r="O637" s="8">
        <v>1.9099999999999999E-2</v>
      </c>
      <c r="P637" s="9">
        <f t="shared" si="114"/>
        <v>-5.9870918754745643E-3</v>
      </c>
      <c r="Q637" s="8">
        <f t="shared" si="115"/>
        <v>2.1777014198936981E-3</v>
      </c>
      <c r="R637" s="6">
        <f t="shared" si="124"/>
        <v>4.6665848539308684E-2</v>
      </c>
      <c r="S637" s="6">
        <f t="shared" si="116"/>
        <v>-0.4343847327563321</v>
      </c>
      <c r="U637" s="8">
        <f>100*B637</f>
        <v>0.59870918754745639</v>
      </c>
      <c r="V637" s="8">
        <f t="shared" si="125"/>
        <v>5.9870918754745643E-3</v>
      </c>
      <c r="W637" s="8">
        <f t="shared" si="126"/>
        <v>-5.9870918754745643E-3</v>
      </c>
      <c r="X637" s="8">
        <v>2.7826499999999998</v>
      </c>
      <c r="Y637" s="8">
        <v>0.32465500000000003</v>
      </c>
      <c r="Z637" s="9">
        <f t="shared" si="127"/>
        <v>-5.9870918754745643E-3</v>
      </c>
      <c r="AA637" s="8">
        <f t="shared" si="128"/>
        <v>0.17204079385415721</v>
      </c>
      <c r="AB637" s="6">
        <f t="shared" si="129"/>
        <v>0.41477800550916055</v>
      </c>
      <c r="AC637" s="6">
        <f t="shared" si="130"/>
        <v>-0.13286489596412784</v>
      </c>
    </row>
    <row r="638" spans="1:29" hidden="1" x14ac:dyDescent="0.2">
      <c r="A638" s="6">
        <f t="shared" si="117"/>
        <v>0.59826152683295541</v>
      </c>
      <c r="B638" s="6">
        <f t="shared" si="119"/>
        <v>5.982615268329554E-3</v>
      </c>
      <c r="C638" s="6">
        <f t="shared" si="120"/>
        <v>-5.982615268329554E-3</v>
      </c>
      <c r="D638" s="6">
        <v>0.17199999999999999</v>
      </c>
      <c r="E638" s="6">
        <v>5.7299999999999997E-2</v>
      </c>
      <c r="F638" s="7">
        <f t="shared" si="111"/>
        <v>-5.982615268329554E-3</v>
      </c>
      <c r="G638" s="6">
        <f t="shared" si="112"/>
        <v>7.3993293046107321E-3</v>
      </c>
      <c r="H638" s="6">
        <f t="shared" si="121"/>
        <v>8.6019354244325344E-2</v>
      </c>
      <c r="I638" s="6">
        <f t="shared" si="113"/>
        <v>-0.41662602978001556</v>
      </c>
      <c r="J638" s="5"/>
      <c r="K638" s="8">
        <f t="shared" si="118"/>
        <v>0.59826152683295541</v>
      </c>
      <c r="L638" s="8">
        <f t="shared" si="122"/>
        <v>5.982615268329554E-3</v>
      </c>
      <c r="M638" s="8">
        <f t="shared" si="123"/>
        <v>-5.982615268329554E-3</v>
      </c>
      <c r="N638" s="8">
        <v>7.5700000000000003E-2</v>
      </c>
      <c r="O638" s="8">
        <v>1.9099999999999999E-2</v>
      </c>
      <c r="P638" s="9">
        <f t="shared" si="114"/>
        <v>-5.982615268329554E-3</v>
      </c>
      <c r="Q638" s="8">
        <f t="shared" si="115"/>
        <v>2.1763459032501892E-3</v>
      </c>
      <c r="R638" s="6">
        <f t="shared" si="124"/>
        <v>4.665132263130585E-2</v>
      </c>
      <c r="S638" s="6">
        <f t="shared" si="116"/>
        <v>-0.43428878884614158</v>
      </c>
      <c r="U638" s="8">
        <f>100*D242</f>
        <v>0.59826152683295541</v>
      </c>
      <c r="V638" s="8">
        <f t="shared" si="125"/>
        <v>5.982615268329554E-3</v>
      </c>
      <c r="W638" s="8">
        <f t="shared" si="126"/>
        <v>-5.982615268329554E-3</v>
      </c>
      <c r="X638" s="8">
        <v>2.7826499999999998</v>
      </c>
      <c r="Y638" s="8">
        <v>0.32465500000000003</v>
      </c>
      <c r="Z638" s="9">
        <f t="shared" si="127"/>
        <v>-5.982615268329554E-3</v>
      </c>
      <c r="AA638" s="8">
        <f t="shared" si="128"/>
        <v>0.17199096653066895</v>
      </c>
      <c r="AB638" s="6">
        <f t="shared" si="129"/>
        <v>0.41471793610919333</v>
      </c>
      <c r="AC638" s="6">
        <f t="shared" si="130"/>
        <v>-0.13285410240403814</v>
      </c>
    </row>
    <row r="639" spans="1:29" hidden="1" x14ac:dyDescent="0.2">
      <c r="A639" s="6">
        <f t="shared" si="117"/>
        <v>0.59781790820165537</v>
      </c>
      <c r="B639" s="6">
        <f t="shared" si="119"/>
        <v>5.9781790820165534E-3</v>
      </c>
      <c r="C639" s="6">
        <f t="shared" si="120"/>
        <v>-5.9781790820165534E-3</v>
      </c>
      <c r="D639" s="6">
        <v>0.17199999999999999</v>
      </c>
      <c r="E639" s="6">
        <v>5.7299999999999997E-2</v>
      </c>
      <c r="F639" s="7">
        <f t="shared" si="111"/>
        <v>-5.9781790820165534E-3</v>
      </c>
      <c r="G639" s="6">
        <f t="shared" si="112"/>
        <v>7.3962772084273879E-3</v>
      </c>
      <c r="H639" s="6">
        <f t="shared" si="121"/>
        <v>8.6001611661801938E-2</v>
      </c>
      <c r="I639" s="6">
        <f t="shared" si="113"/>
        <v>-0.41657445250523822</v>
      </c>
      <c r="J639" s="5"/>
      <c r="K639" s="8">
        <f t="shared" si="118"/>
        <v>0.59781790820165537</v>
      </c>
      <c r="L639" s="8">
        <f t="shared" si="122"/>
        <v>5.9781790820165534E-3</v>
      </c>
      <c r="M639" s="8">
        <f t="shared" si="123"/>
        <v>-5.9781790820165534E-3</v>
      </c>
      <c r="N639" s="8">
        <v>7.5700000000000003E-2</v>
      </c>
      <c r="O639" s="8">
        <v>1.9099999999999999E-2</v>
      </c>
      <c r="P639" s="9">
        <f t="shared" si="114"/>
        <v>-5.9781790820165534E-3</v>
      </c>
      <c r="Q639" s="8">
        <f t="shared" si="115"/>
        <v>2.1750026260346123E-3</v>
      </c>
      <c r="R639" s="6">
        <f t="shared" si="124"/>
        <v>4.6636923419481821E-2</v>
      </c>
      <c r="S639" s="6">
        <f t="shared" si="116"/>
        <v>-0.43419368176672268</v>
      </c>
      <c r="U639" s="8">
        <f>100*D243</f>
        <v>0.59781790820165537</v>
      </c>
      <c r="V639" s="8">
        <f t="shared" si="125"/>
        <v>5.9781790820165534E-3</v>
      </c>
      <c r="W639" s="8">
        <f t="shared" si="126"/>
        <v>-5.9781790820165534E-3</v>
      </c>
      <c r="X639" s="8">
        <v>2.7826499999999998</v>
      </c>
      <c r="Y639" s="8">
        <v>0.32465500000000003</v>
      </c>
      <c r="Z639" s="9">
        <f t="shared" si="127"/>
        <v>-5.9781790820165534E-3</v>
      </c>
      <c r="AA639" s="8">
        <f t="shared" si="128"/>
        <v>0.17194158911529347</v>
      </c>
      <c r="AB639" s="6">
        <f t="shared" si="129"/>
        <v>0.41465840051214864</v>
      </c>
      <c r="AC639" s="6">
        <f t="shared" si="130"/>
        <v>-0.13284340476023732</v>
      </c>
    </row>
    <row r="640" spans="1:29" hidden="1" x14ac:dyDescent="0.2">
      <c r="A640" s="6">
        <f t="shared" si="117"/>
        <v>0.59737827715355807</v>
      </c>
      <c r="B640" s="6">
        <f t="shared" si="119"/>
        <v>5.9737827715355806E-3</v>
      </c>
      <c r="C640" s="6">
        <f t="shared" si="120"/>
        <v>-5.9737827715355806E-3</v>
      </c>
      <c r="D640" s="6">
        <v>0.17199999999999999</v>
      </c>
      <c r="E640" s="6">
        <v>5.7299999999999997E-2</v>
      </c>
      <c r="F640" s="7">
        <f t="shared" si="111"/>
        <v>-5.9737827715355806E-3</v>
      </c>
      <c r="G640" s="6">
        <f t="shared" si="112"/>
        <v>7.3932525468164787E-3</v>
      </c>
      <c r="H640" s="6">
        <f t="shared" si="121"/>
        <v>8.5984024951245908E-2</v>
      </c>
      <c r="I640" s="6">
        <f t="shared" si="113"/>
        <v>-0.41652332834664507</v>
      </c>
      <c r="J640" s="5"/>
      <c r="K640" s="8">
        <f t="shared" si="118"/>
        <v>0.59737827715355807</v>
      </c>
      <c r="L640" s="8">
        <f t="shared" si="122"/>
        <v>5.9737827715355806E-3</v>
      </c>
      <c r="M640" s="8">
        <f t="shared" si="123"/>
        <v>-5.9737827715355806E-3</v>
      </c>
      <c r="N640" s="8">
        <v>7.5700000000000003E-2</v>
      </c>
      <c r="O640" s="8">
        <v>1.9099999999999999E-2</v>
      </c>
      <c r="P640" s="9">
        <f t="shared" si="114"/>
        <v>-5.9737827715355806E-3</v>
      </c>
      <c r="Q640" s="8">
        <f t="shared" si="115"/>
        <v>2.1736714232209737E-3</v>
      </c>
      <c r="R640" s="6">
        <f t="shared" si="124"/>
        <v>4.6622649251420428E-2</v>
      </c>
      <c r="S640" s="6">
        <f t="shared" si="116"/>
        <v>-0.43409940060383378</v>
      </c>
      <c r="U640" s="8">
        <f>100*D244</f>
        <v>0.59737827715355807</v>
      </c>
      <c r="V640" s="8">
        <f t="shared" si="125"/>
        <v>5.9737827715355806E-3</v>
      </c>
      <c r="W640" s="8">
        <f t="shared" si="126"/>
        <v>-5.9737827715355806E-3</v>
      </c>
      <c r="X640" s="8">
        <v>2.7826499999999998</v>
      </c>
      <c r="Y640" s="8">
        <v>0.32465500000000003</v>
      </c>
      <c r="Z640" s="9">
        <f t="shared" si="127"/>
        <v>-5.9737827715355806E-3</v>
      </c>
      <c r="AA640" s="8">
        <f t="shared" si="128"/>
        <v>0.17189265554185396</v>
      </c>
      <c r="AB640" s="6">
        <f t="shared" si="129"/>
        <v>0.41459939163227671</v>
      </c>
      <c r="AC640" s="6">
        <f t="shared" si="130"/>
        <v>-0.13283280175952361</v>
      </c>
    </row>
    <row r="641" spans="1:29" hidden="1" x14ac:dyDescent="0.2">
      <c r="A641" s="6">
        <f t="shared" si="117"/>
        <v>0.59694258016405666</v>
      </c>
      <c r="B641" s="6">
        <f t="shared" si="119"/>
        <v>5.9694258016405669E-3</v>
      </c>
      <c r="C641" s="6">
        <f t="shared" si="120"/>
        <v>-5.9694258016405669E-3</v>
      </c>
      <c r="D641" s="6">
        <v>0.17199999999999999</v>
      </c>
      <c r="E641" s="6">
        <v>5.7299999999999997E-2</v>
      </c>
      <c r="F641" s="7">
        <f t="shared" si="111"/>
        <v>-5.9694258016405669E-3</v>
      </c>
      <c r="G641" s="6">
        <f t="shared" si="112"/>
        <v>7.3902549515287089E-3</v>
      </c>
      <c r="H641" s="6">
        <f t="shared" si="121"/>
        <v>8.5966592066504005E-2</v>
      </c>
      <c r="I641" s="6">
        <f t="shared" si="113"/>
        <v>-0.41647265135611627</v>
      </c>
      <c r="J641" s="5"/>
      <c r="K641" s="8">
        <f t="shared" si="118"/>
        <v>0.59694258016405666</v>
      </c>
      <c r="L641" s="8">
        <f t="shared" si="122"/>
        <v>5.9694258016405669E-3</v>
      </c>
      <c r="M641" s="8">
        <f t="shared" si="123"/>
        <v>-5.9694258016405669E-3</v>
      </c>
      <c r="N641" s="8">
        <v>7.5700000000000003E-2</v>
      </c>
      <c r="O641" s="8">
        <v>1.9099999999999999E-2</v>
      </c>
      <c r="P641" s="9">
        <f t="shared" si="114"/>
        <v>-5.9694258016405669E-3</v>
      </c>
      <c r="Q641" s="8">
        <f t="shared" si="115"/>
        <v>2.1723521327367636E-3</v>
      </c>
      <c r="R641" s="6">
        <f t="shared" si="124"/>
        <v>4.6608498503349832E-2</v>
      </c>
      <c r="S641" s="6">
        <f t="shared" si="116"/>
        <v>-0.43400593463242954</v>
      </c>
      <c r="U641" s="8">
        <f>100*B641</f>
        <v>0.59694258016405666</v>
      </c>
      <c r="V641" s="8">
        <f t="shared" si="125"/>
        <v>5.9694258016405669E-3</v>
      </c>
      <c r="W641" s="8">
        <f t="shared" si="126"/>
        <v>-5.9694258016405669E-3</v>
      </c>
      <c r="X641" s="8">
        <v>2.7826499999999998</v>
      </c>
      <c r="Y641" s="8">
        <v>0.32465500000000003</v>
      </c>
      <c r="Z641" s="9">
        <f t="shared" si="127"/>
        <v>-5.9694258016405669E-3</v>
      </c>
      <c r="AA641" s="8">
        <f t="shared" si="128"/>
        <v>0.17184415985274051</v>
      </c>
      <c r="AB641" s="6">
        <f t="shared" si="129"/>
        <v>0.41454090250871567</v>
      </c>
      <c r="AC641" s="6">
        <f t="shared" si="130"/>
        <v>-0.13282229215113575</v>
      </c>
    </row>
    <row r="642" spans="1:29" hidden="1" x14ac:dyDescent="0.2">
      <c r="A642" s="6">
        <f t="shared" si="117"/>
        <v>0.59651076466221231</v>
      </c>
      <c r="B642" s="6">
        <f t="shared" si="119"/>
        <v>5.9651076466221229E-3</v>
      </c>
      <c r="C642" s="6">
        <f t="shared" si="120"/>
        <v>-5.9651076466221229E-3</v>
      </c>
      <c r="D642" s="6">
        <v>0.17199999999999999</v>
      </c>
      <c r="E642" s="6">
        <v>5.7299999999999997E-2</v>
      </c>
      <c r="F642" s="7">
        <f t="shared" si="111"/>
        <v>-5.9651076466221229E-3</v>
      </c>
      <c r="G642" s="6">
        <f t="shared" si="112"/>
        <v>7.3872840608760195E-3</v>
      </c>
      <c r="H642" s="6">
        <f t="shared" si="121"/>
        <v>8.5949310997098863E-2</v>
      </c>
      <c r="I642" s="6">
        <f t="shared" si="113"/>
        <v>-0.41642241568924093</v>
      </c>
      <c r="J642" s="5"/>
      <c r="K642" s="8">
        <f t="shared" si="118"/>
        <v>0.59651076466221231</v>
      </c>
      <c r="L642" s="8">
        <f t="shared" si="122"/>
        <v>5.9651076466221229E-3</v>
      </c>
      <c r="M642" s="8">
        <f t="shared" si="123"/>
        <v>-5.9651076466221229E-3</v>
      </c>
      <c r="N642" s="8">
        <v>7.5700000000000003E-2</v>
      </c>
      <c r="O642" s="8">
        <v>1.9099999999999999E-2</v>
      </c>
      <c r="P642" s="9">
        <f t="shared" si="114"/>
        <v>-5.9651076466221229E-3</v>
      </c>
      <c r="Q642" s="8">
        <f t="shared" si="115"/>
        <v>2.1710445953971791E-3</v>
      </c>
      <c r="R642" s="6">
        <f t="shared" si="124"/>
        <v>4.6594469579523907E-2</v>
      </c>
      <c r="S642" s="6">
        <f t="shared" si="116"/>
        <v>-0.43391327331257534</v>
      </c>
      <c r="U642" s="8">
        <f>100*D246</f>
        <v>0.59651076466221231</v>
      </c>
      <c r="V642" s="8">
        <f t="shared" si="125"/>
        <v>5.9651076466221229E-3</v>
      </c>
      <c r="W642" s="8">
        <f t="shared" si="126"/>
        <v>-5.9651076466221229E-3</v>
      </c>
      <c r="X642" s="8">
        <v>2.7826499999999998</v>
      </c>
      <c r="Y642" s="8">
        <v>0.32465500000000003</v>
      </c>
      <c r="Z642" s="9">
        <f t="shared" si="127"/>
        <v>-5.9651076466221229E-3</v>
      </c>
      <c r="AA642" s="8">
        <f t="shared" si="128"/>
        <v>0.17179609619649222</v>
      </c>
      <c r="AB642" s="6">
        <f t="shared" si="129"/>
        <v>0.41448292630275163</v>
      </c>
      <c r="AC642" s="6">
        <f t="shared" si="130"/>
        <v>-0.13281187470626052</v>
      </c>
    </row>
    <row r="643" spans="1:29" hidden="1" x14ac:dyDescent="0.2">
      <c r="A643" s="6">
        <f t="shared" si="117"/>
        <v>0.59608277900960827</v>
      </c>
      <c r="B643" s="6">
        <f t="shared" si="119"/>
        <v>5.9608277900960824E-3</v>
      </c>
      <c r="C643" s="6">
        <f t="shared" si="120"/>
        <v>-5.9608277900960824E-3</v>
      </c>
      <c r="D643" s="6">
        <v>0.17199999999999999</v>
      </c>
      <c r="E643" s="6">
        <v>5.7299999999999997E-2</v>
      </c>
      <c r="F643" s="7">
        <f t="shared" si="111"/>
        <v>-5.9608277900960824E-3</v>
      </c>
      <c r="G643" s="6">
        <f t="shared" si="112"/>
        <v>7.3843395195861035E-3</v>
      </c>
      <c r="H643" s="6">
        <f t="shared" si="121"/>
        <v>8.5932179767454431E-2</v>
      </c>
      <c r="I643" s="6">
        <f t="shared" si="113"/>
        <v>-0.41637261560306521</v>
      </c>
      <c r="J643" s="5"/>
      <c r="K643" s="8">
        <f t="shared" si="118"/>
        <v>0.59608277900960827</v>
      </c>
      <c r="L643" s="8">
        <f t="shared" si="122"/>
        <v>5.9608277900960824E-3</v>
      </c>
      <c r="M643" s="8">
        <f t="shared" si="123"/>
        <v>-5.9608277900960824E-3</v>
      </c>
      <c r="N643" s="8">
        <v>7.5700000000000003E-2</v>
      </c>
      <c r="O643" s="8">
        <v>1.9099999999999999E-2</v>
      </c>
      <c r="P643" s="9">
        <f t="shared" si="114"/>
        <v>-5.9608277900960824E-3</v>
      </c>
      <c r="Q643" s="8">
        <f t="shared" si="115"/>
        <v>2.1697486548410937E-3</v>
      </c>
      <c r="R643" s="6">
        <f t="shared" si="124"/>
        <v>4.6580560911619488E-2</v>
      </c>
      <c r="S643" s="6">
        <f t="shared" si="116"/>
        <v>-0.43382140628546556</v>
      </c>
      <c r="U643" s="8">
        <f>100*D247</f>
        <v>0.59608277900960827</v>
      </c>
      <c r="V643" s="8">
        <f t="shared" si="125"/>
        <v>5.9608277900960824E-3</v>
      </c>
      <c r="W643" s="8">
        <f t="shared" si="126"/>
        <v>-5.9608277900960824E-3</v>
      </c>
      <c r="X643" s="8">
        <v>2.7826499999999998</v>
      </c>
      <c r="Y643" s="8">
        <v>0.32465500000000003</v>
      </c>
      <c r="Z643" s="9">
        <f t="shared" si="127"/>
        <v>-5.9608277900960824E-3</v>
      </c>
      <c r="AA643" s="8">
        <f t="shared" si="128"/>
        <v>0.17174845882544348</v>
      </c>
      <c r="AB643" s="6">
        <f t="shared" si="129"/>
        <v>0.41442545629515026</v>
      </c>
      <c r="AC643" s="6">
        <f t="shared" si="130"/>
        <v>-0.13280154821755347</v>
      </c>
    </row>
    <row r="644" spans="1:29" hidden="1" x14ac:dyDescent="0.2">
      <c r="A644" s="6">
        <f t="shared" si="117"/>
        <v>0.5956585724797645</v>
      </c>
      <c r="B644" s="6">
        <f t="shared" si="119"/>
        <v>5.956585724797645E-3</v>
      </c>
      <c r="C644" s="6">
        <f t="shared" si="120"/>
        <v>-5.956585724797645E-3</v>
      </c>
      <c r="D644" s="6">
        <v>0.17199999999999999</v>
      </c>
      <c r="E644" s="6">
        <v>5.7299999999999997E-2</v>
      </c>
      <c r="F644" s="7">
        <f t="shared" si="111"/>
        <v>-5.956585724797645E-3</v>
      </c>
      <c r="G644" s="6">
        <f t="shared" si="112"/>
        <v>7.3814209786607788E-3</v>
      </c>
      <c r="H644" s="6">
        <f t="shared" si="121"/>
        <v>8.5915196436141483E-2</v>
      </c>
      <c r="I644" s="6">
        <f t="shared" si="113"/>
        <v>-0.41632324545389965</v>
      </c>
      <c r="J644" s="5"/>
      <c r="K644" s="8">
        <f t="shared" si="118"/>
        <v>0.5956585724797645</v>
      </c>
      <c r="L644" s="8">
        <f t="shared" si="122"/>
        <v>5.956585724797645E-3</v>
      </c>
      <c r="M644" s="8">
        <f t="shared" si="123"/>
        <v>-5.956585724797645E-3</v>
      </c>
      <c r="N644" s="8">
        <v>7.5700000000000003E-2</v>
      </c>
      <c r="O644" s="8">
        <v>1.9099999999999999E-2</v>
      </c>
      <c r="P644" s="9">
        <f t="shared" si="114"/>
        <v>-5.956585724797645E-3</v>
      </c>
      <c r="Q644" s="8">
        <f t="shared" si="115"/>
        <v>2.168464157468727E-3</v>
      </c>
      <c r="R644" s="6">
        <f t="shared" si="124"/>
        <v>4.6566770958149192E-2</v>
      </c>
      <c r="S644" s="6">
        <f t="shared" si="116"/>
        <v>-0.43373032336954548</v>
      </c>
      <c r="U644" s="8">
        <f>100*D248</f>
        <v>0.5956585724797645</v>
      </c>
      <c r="V644" s="8">
        <f t="shared" si="125"/>
        <v>5.956585724797645E-3</v>
      </c>
      <c r="W644" s="8">
        <f t="shared" si="126"/>
        <v>-5.956585724797645E-3</v>
      </c>
      <c r="X644" s="8">
        <v>2.7826499999999998</v>
      </c>
      <c r="Y644" s="8">
        <v>0.32465500000000003</v>
      </c>
      <c r="Z644" s="9">
        <f t="shared" si="127"/>
        <v>-5.956585724797645E-3</v>
      </c>
      <c r="AA644" s="8">
        <f t="shared" si="128"/>
        <v>0.17170124209343268</v>
      </c>
      <c r="AB644" s="6">
        <f t="shared" si="129"/>
        <v>0.41436848588355835</v>
      </c>
      <c r="AC644" s="6">
        <f t="shared" si="130"/>
        <v>-0.13279131149867185</v>
      </c>
    </row>
    <row r="645" spans="1:29" hidden="1" x14ac:dyDescent="0.2">
      <c r="A645" s="6">
        <f t="shared" si="117"/>
        <v>0.59523809523809523</v>
      </c>
      <c r="B645" s="6">
        <f t="shared" si="119"/>
        <v>5.9523809523809521E-3</v>
      </c>
      <c r="C645" s="6">
        <f t="shared" si="120"/>
        <v>-5.9523809523809521E-3</v>
      </c>
      <c r="D645" s="6">
        <v>0.17199999999999999</v>
      </c>
      <c r="E645" s="6">
        <v>5.7299999999999997E-2</v>
      </c>
      <c r="F645" s="7">
        <f t="shared" si="111"/>
        <v>-5.9523809523809521E-3</v>
      </c>
      <c r="G645" s="6">
        <f t="shared" si="112"/>
        <v>7.378528095238094E-3</v>
      </c>
      <c r="H645" s="6">
        <f t="shared" si="121"/>
        <v>8.5898359095142748E-2</v>
      </c>
      <c r="I645" s="6">
        <f t="shared" si="113"/>
        <v>-0.41627429969518243</v>
      </c>
      <c r="J645" s="5"/>
      <c r="K645" s="8">
        <f t="shared" si="118"/>
        <v>0.59523809523809523</v>
      </c>
      <c r="L645" s="8">
        <f t="shared" si="122"/>
        <v>5.9523809523809521E-3</v>
      </c>
      <c r="M645" s="8">
        <f t="shared" si="123"/>
        <v>-5.9523809523809521E-3</v>
      </c>
      <c r="N645" s="8">
        <v>7.5700000000000003E-2</v>
      </c>
      <c r="O645" s="8">
        <v>1.9099999999999999E-2</v>
      </c>
      <c r="P645" s="9">
        <f t="shared" si="114"/>
        <v>-5.9523809523809521E-3</v>
      </c>
      <c r="Q645" s="8">
        <f t="shared" si="115"/>
        <v>2.1671909523809526E-3</v>
      </c>
      <c r="R645" s="6">
        <f t="shared" si="124"/>
        <v>4.6553098203889205E-2</v>
      </c>
      <c r="S645" s="6">
        <f t="shared" si="116"/>
        <v>-0.43364001455673185</v>
      </c>
      <c r="U645" s="8">
        <f>100*B645</f>
        <v>0.59523809523809523</v>
      </c>
      <c r="V645" s="8">
        <f t="shared" si="125"/>
        <v>5.9523809523809521E-3</v>
      </c>
      <c r="W645" s="8">
        <f t="shared" si="126"/>
        <v>-5.9523809523809521E-3</v>
      </c>
      <c r="X645" s="8">
        <v>2.7826499999999998</v>
      </c>
      <c r="Y645" s="8">
        <v>0.32465500000000003</v>
      </c>
      <c r="Z645" s="9">
        <f t="shared" si="127"/>
        <v>-5.9523809523809521E-3</v>
      </c>
      <c r="AA645" s="8">
        <f t="shared" si="128"/>
        <v>0.17165444045357145</v>
      </c>
      <c r="AB645" s="6">
        <f t="shared" si="129"/>
        <v>0.4143120085799728</v>
      </c>
      <c r="AC645" s="6">
        <f t="shared" si="130"/>
        <v>-0.1327811633838199</v>
      </c>
    </row>
    <row r="646" spans="1:29" hidden="1" x14ac:dyDescent="0.2">
      <c r="A646" s="6">
        <f t="shared" si="117"/>
        <v>0.59482129832239239</v>
      </c>
      <c r="B646" s="6">
        <f t="shared" si="119"/>
        <v>5.9482129832239237E-3</v>
      </c>
      <c r="C646" s="6">
        <f t="shared" si="120"/>
        <v>-5.9482129832239237E-3</v>
      </c>
      <c r="D646" s="6">
        <v>0.17199999999999999</v>
      </c>
      <c r="E646" s="6">
        <v>5.7299999999999997E-2</v>
      </c>
      <c r="F646" s="7">
        <f t="shared" si="111"/>
        <v>-5.9482129832239237E-3</v>
      </c>
      <c r="G646" s="6">
        <f t="shared" si="112"/>
        <v>7.3756605324580586E-3</v>
      </c>
      <c r="H646" s="6">
        <f t="shared" si="121"/>
        <v>8.5881665869136814E-2</v>
      </c>
      <c r="I646" s="6">
        <f t="shared" si="113"/>
        <v>-0.41622577287539769</v>
      </c>
      <c r="J646" s="5"/>
      <c r="K646" s="8">
        <f t="shared" si="118"/>
        <v>0.59482129832239239</v>
      </c>
      <c r="L646" s="8">
        <f t="shared" si="122"/>
        <v>5.9482129832239237E-3</v>
      </c>
      <c r="M646" s="8">
        <f t="shared" si="123"/>
        <v>-5.9482129832239237E-3</v>
      </c>
      <c r="N646" s="8">
        <v>7.5700000000000003E-2</v>
      </c>
      <c r="O646" s="8">
        <v>1.9099999999999999E-2</v>
      </c>
      <c r="P646" s="9">
        <f t="shared" si="114"/>
        <v>-5.9482129832239237E-3</v>
      </c>
      <c r="Q646" s="8">
        <f t="shared" si="115"/>
        <v>2.1659288913202044E-3</v>
      </c>
      <c r="R646" s="6">
        <f t="shared" si="124"/>
        <v>4.6539541159321761E-2</v>
      </c>
      <c r="S646" s="6">
        <f t="shared" si="116"/>
        <v>-0.4335504700087302</v>
      </c>
      <c r="U646" s="8">
        <f>100*D250</f>
        <v>0.59482129832239239</v>
      </c>
      <c r="V646" s="8">
        <f t="shared" si="125"/>
        <v>5.9482129832239237E-3</v>
      </c>
      <c r="W646" s="8">
        <f t="shared" si="126"/>
        <v>-5.9482129832239237E-3</v>
      </c>
      <c r="X646" s="8">
        <v>2.7826499999999998</v>
      </c>
      <c r="Y646" s="8">
        <v>0.32465500000000003</v>
      </c>
      <c r="Z646" s="9">
        <f t="shared" si="127"/>
        <v>-5.9482129832239237E-3</v>
      </c>
      <c r="AA646" s="8">
        <f t="shared" si="128"/>
        <v>0.17160804845607222</v>
      </c>
      <c r="AB646" s="6">
        <f t="shared" si="129"/>
        <v>0.41425601800827494</v>
      </c>
      <c r="AC646" s="6">
        <f t="shared" si="130"/>
        <v>-0.1327711027273058</v>
      </c>
    </row>
    <row r="647" spans="1:29" hidden="1" x14ac:dyDescent="0.2">
      <c r="A647" s="6">
        <f t="shared" si="117"/>
        <v>0.59440813362381995</v>
      </c>
      <c r="B647" s="6">
        <f t="shared" si="119"/>
        <v>5.9440813362381991E-3</v>
      </c>
      <c r="C647" s="6">
        <f t="shared" si="120"/>
        <v>-5.9440813362381991E-3</v>
      </c>
      <c r="D647" s="6">
        <v>0.17199999999999999</v>
      </c>
      <c r="E647" s="6">
        <v>5.7299999999999997E-2</v>
      </c>
      <c r="F647" s="7">
        <f t="shared" si="111"/>
        <v>-5.9440813362381991E-3</v>
      </c>
      <c r="G647" s="6">
        <f t="shared" si="112"/>
        <v>7.3728179593318798E-3</v>
      </c>
      <c r="H647" s="6">
        <f t="shared" si="121"/>
        <v>8.5865114914800408E-2</v>
      </c>
      <c r="I647" s="6">
        <f t="shared" si="113"/>
        <v>-0.41617765963604775</v>
      </c>
      <c r="J647" s="5"/>
      <c r="K647" s="8">
        <f t="shared" si="118"/>
        <v>0.59440813362381995</v>
      </c>
      <c r="L647" s="8">
        <f t="shared" si="122"/>
        <v>5.9440813362381991E-3</v>
      </c>
      <c r="M647" s="8">
        <f t="shared" si="123"/>
        <v>-5.9440813362381991E-3</v>
      </c>
      <c r="N647" s="8">
        <v>7.5700000000000003E-2</v>
      </c>
      <c r="O647" s="8">
        <v>1.9099999999999999E-2</v>
      </c>
      <c r="P647" s="9">
        <f t="shared" si="114"/>
        <v>-5.9440813362381991E-3</v>
      </c>
      <c r="Q647" s="8">
        <f t="shared" si="115"/>
        <v>2.1646778286129268E-3</v>
      </c>
      <c r="R647" s="6">
        <f t="shared" si="124"/>
        <v>4.6526098360091694E-2</v>
      </c>
      <c r="S647" s="6">
        <f t="shared" si="116"/>
        <v>-0.43346168005344582</v>
      </c>
      <c r="U647" s="8">
        <f>100*D251</f>
        <v>0.59440813362381995</v>
      </c>
      <c r="V647" s="8">
        <f t="shared" si="125"/>
        <v>5.9440813362381991E-3</v>
      </c>
      <c r="W647" s="8">
        <f t="shared" si="126"/>
        <v>-5.9440813362381991E-3</v>
      </c>
      <c r="X647" s="8">
        <v>2.7826499999999998</v>
      </c>
      <c r="Y647" s="8">
        <v>0.32465500000000003</v>
      </c>
      <c r="Z647" s="9">
        <f t="shared" si="127"/>
        <v>-5.9440813362381991E-3</v>
      </c>
      <c r="AA647" s="8">
        <f t="shared" si="128"/>
        <v>0.17156206074613292</v>
      </c>
      <c r="AB647" s="6">
        <f t="shared" si="129"/>
        <v>0.41420050790182877</v>
      </c>
      <c r="AC647" s="6">
        <f t="shared" si="130"/>
        <v>-0.13276112840311013</v>
      </c>
    </row>
    <row r="648" spans="1:29" hidden="1" x14ac:dyDescent="0.2">
      <c r="A648" s="6">
        <f t="shared" si="117"/>
        <v>0.59399855386840206</v>
      </c>
      <c r="B648" s="6">
        <f t="shared" si="119"/>
        <v>5.9399855386840202E-3</v>
      </c>
      <c r="C648" s="6">
        <f t="shared" si="120"/>
        <v>-5.9399855386840202E-3</v>
      </c>
      <c r="D648" s="6">
        <v>0.17199999999999999</v>
      </c>
      <c r="E648" s="6">
        <v>5.7299999999999997E-2</v>
      </c>
      <c r="F648" s="7">
        <f t="shared" si="111"/>
        <v>-5.9399855386840202E-3</v>
      </c>
      <c r="G648" s="6">
        <f t="shared" si="112"/>
        <v>7.3700000506146052E-3</v>
      </c>
      <c r="H648" s="6">
        <f t="shared" si="121"/>
        <v>8.5848704420128583E-2</v>
      </c>
      <c r="I648" s="6">
        <f t="shared" si="113"/>
        <v>-0.41612995470967618</v>
      </c>
      <c r="J648" s="5"/>
      <c r="K648" s="8">
        <f t="shared" si="118"/>
        <v>0.59399855386840206</v>
      </c>
      <c r="L648" s="8">
        <f t="shared" si="122"/>
        <v>5.9399855386840202E-3</v>
      </c>
      <c r="M648" s="8">
        <f t="shared" si="123"/>
        <v>-5.9399855386840202E-3</v>
      </c>
      <c r="N648" s="8">
        <v>7.5700000000000003E-2</v>
      </c>
      <c r="O648" s="8">
        <v>1.9099999999999999E-2</v>
      </c>
      <c r="P648" s="9">
        <f t="shared" si="114"/>
        <v>-5.9399855386840202E-3</v>
      </c>
      <c r="Q648" s="8">
        <f t="shared" si="115"/>
        <v>2.1634376211135216E-3</v>
      </c>
      <c r="R648" s="6">
        <f t="shared" si="124"/>
        <v>4.6512768366476762E-2</v>
      </c>
      <c r="S648" s="6">
        <f t="shared" si="116"/>
        <v>-0.43337363518148447</v>
      </c>
      <c r="U648" s="8">
        <f>100*D252</f>
        <v>0.59399855386840206</v>
      </c>
      <c r="V648" s="8">
        <f t="shared" si="125"/>
        <v>5.9399855386840202E-3</v>
      </c>
      <c r="W648" s="8">
        <f t="shared" si="126"/>
        <v>-5.9399855386840202E-3</v>
      </c>
      <c r="X648" s="8">
        <v>2.7826499999999998</v>
      </c>
      <c r="Y648" s="8">
        <v>0.32465500000000003</v>
      </c>
      <c r="Z648" s="9">
        <f t="shared" si="127"/>
        <v>-5.9399855386840202E-3</v>
      </c>
      <c r="AA648" s="8">
        <f t="shared" si="128"/>
        <v>0.17151647206187637</v>
      </c>
      <c r="AB648" s="6">
        <f t="shared" si="129"/>
        <v>0.41414547210114028</v>
      </c>
      <c r="AC648" s="6">
        <f t="shared" si="130"/>
        <v>-0.13275123930446522</v>
      </c>
    </row>
    <row r="649" spans="1:29" hidden="1" x14ac:dyDescent="0.2">
      <c r="A649" s="6">
        <f t="shared" si="117"/>
        <v>0.59359251259899204</v>
      </c>
      <c r="B649" s="6">
        <f t="shared" si="119"/>
        <v>5.9359251259899206E-3</v>
      </c>
      <c r="C649" s="6">
        <f t="shared" si="120"/>
        <v>-5.9359251259899206E-3</v>
      </c>
      <c r="D649" s="6">
        <v>0.17199999999999999</v>
      </c>
      <c r="E649" s="6">
        <v>5.7299999999999997E-2</v>
      </c>
      <c r="F649" s="7">
        <f t="shared" ref="F649:F690" si="131">C649</f>
        <v>-5.9359251259899206E-3</v>
      </c>
      <c r="G649" s="6">
        <f t="shared" ref="G649:G690" si="132">E649*E649-4*D649*F649</f>
        <v>7.3672064866810646E-3</v>
      </c>
      <c r="H649" s="6">
        <f t="shared" si="121"/>
        <v>8.5832432603772019E-2</v>
      </c>
      <c r="I649" s="6">
        <f t="shared" ref="I649:I690" si="133">(-H649-E649)/2/D649</f>
        <v>-0.41608265291794194</v>
      </c>
      <c r="J649" s="5"/>
      <c r="K649" s="8">
        <f t="shared" si="118"/>
        <v>0.59359251259899204</v>
      </c>
      <c r="L649" s="8">
        <f t="shared" si="122"/>
        <v>5.9359251259899206E-3</v>
      </c>
      <c r="M649" s="8">
        <f t="shared" si="123"/>
        <v>-5.9359251259899206E-3</v>
      </c>
      <c r="N649" s="8">
        <v>7.5700000000000003E-2</v>
      </c>
      <c r="O649" s="8">
        <v>1.9099999999999999E-2</v>
      </c>
      <c r="P649" s="9">
        <f t="shared" ref="P649:P690" si="134">M649</f>
        <v>-5.9359251259899206E-3</v>
      </c>
      <c r="Q649" s="8">
        <f t="shared" ref="Q649:Q690" si="135">O649*O649-4*N649*P649</f>
        <v>2.1622081281497483E-3</v>
      </c>
      <c r="R649" s="6">
        <f t="shared" si="124"/>
        <v>4.6499549762871344E-2</v>
      </c>
      <c r="S649" s="6">
        <f t="shared" ref="S649:S690" si="136">(-R649-O649)/2/N649</f>
        <v>-0.43328632604274331</v>
      </c>
      <c r="U649" s="8">
        <f>100*B649</f>
        <v>0.59359251259899204</v>
      </c>
      <c r="V649" s="8">
        <f t="shared" si="125"/>
        <v>5.9359251259899206E-3</v>
      </c>
      <c r="W649" s="8">
        <f t="shared" si="126"/>
        <v>-5.9359251259899206E-3</v>
      </c>
      <c r="X649" s="8">
        <v>2.7826499999999998</v>
      </c>
      <c r="Y649" s="8">
        <v>0.32465500000000003</v>
      </c>
      <c r="Z649" s="9">
        <f t="shared" si="127"/>
        <v>-5.9359251259899206E-3</v>
      </c>
      <c r="AA649" s="8">
        <f t="shared" si="128"/>
        <v>0.17147127723234343</v>
      </c>
      <c r="AB649" s="6">
        <f t="shared" si="129"/>
        <v>0.41409090455157721</v>
      </c>
      <c r="AC649" s="6">
        <f t="shared" si="130"/>
        <v>-0.13274143434344549</v>
      </c>
    </row>
    <row r="650" spans="1:29" hidden="1" x14ac:dyDescent="0.2">
      <c r="A650" s="6">
        <f t="shared" si="117"/>
        <v>0.59318996415770608</v>
      </c>
      <c r="B650" s="6">
        <f t="shared" si="119"/>
        <v>5.9318996415770606E-3</v>
      </c>
      <c r="C650" s="6">
        <f t="shared" si="120"/>
        <v>-5.9318996415770606E-3</v>
      </c>
      <c r="D650" s="6">
        <v>0.17199999999999999</v>
      </c>
      <c r="E650" s="6">
        <v>5.7299999999999997E-2</v>
      </c>
      <c r="F650" s="7">
        <f t="shared" si="131"/>
        <v>-5.9318996415770606E-3</v>
      </c>
      <c r="G650" s="6">
        <f t="shared" si="132"/>
        <v>7.3644369534050166E-3</v>
      </c>
      <c r="H650" s="6">
        <f t="shared" si="121"/>
        <v>8.5816297714391157E-2</v>
      </c>
      <c r="I650" s="6">
        <f t="shared" si="133"/>
        <v>-0.41603574916974179</v>
      </c>
      <c r="J650" s="5"/>
      <c r="K650" s="8">
        <f t="shared" si="118"/>
        <v>0.59318996415770608</v>
      </c>
      <c r="L650" s="8">
        <f t="shared" si="122"/>
        <v>5.9318996415770606E-3</v>
      </c>
      <c r="M650" s="8">
        <f t="shared" si="123"/>
        <v>-5.9318996415770606E-3</v>
      </c>
      <c r="N650" s="8">
        <v>7.5700000000000003E-2</v>
      </c>
      <c r="O650" s="8">
        <v>1.9099999999999999E-2</v>
      </c>
      <c r="P650" s="9">
        <f t="shared" si="134"/>
        <v>-5.9318996415770606E-3</v>
      </c>
      <c r="Q650" s="8">
        <f t="shared" si="135"/>
        <v>2.160989211469534E-3</v>
      </c>
      <c r="R650" s="6">
        <f t="shared" si="124"/>
        <v>4.6486441157282989E-2</v>
      </c>
      <c r="S650" s="6">
        <f t="shared" si="136"/>
        <v>-0.43319974344308443</v>
      </c>
      <c r="U650" s="8">
        <f>100*D254</f>
        <v>0.59318996415770608</v>
      </c>
      <c r="V650" s="8">
        <f t="shared" si="125"/>
        <v>5.9318996415770606E-3</v>
      </c>
      <c r="W650" s="8">
        <f t="shared" si="126"/>
        <v>-5.9318996415770606E-3</v>
      </c>
      <c r="X650" s="8">
        <v>2.7826499999999998</v>
      </c>
      <c r="Y650" s="8">
        <v>0.32465500000000003</v>
      </c>
      <c r="Z650" s="9">
        <f t="shared" si="127"/>
        <v>-5.9318996415770606E-3</v>
      </c>
      <c r="AA650" s="8">
        <f t="shared" si="128"/>
        <v>0.17142647117553766</v>
      </c>
      <c r="AB650" s="6">
        <f t="shared" si="129"/>
        <v>0.41403679930114623</v>
      </c>
      <c r="AC650" s="6">
        <f t="shared" si="130"/>
        <v>-0.13273171245056803</v>
      </c>
    </row>
    <row r="651" spans="1:29" hidden="1" x14ac:dyDescent="0.2">
      <c r="A651" s="6">
        <f t="shared" si="117"/>
        <v>0.59279086366880795</v>
      </c>
      <c r="B651" s="6">
        <f t="shared" si="119"/>
        <v>5.9279086366880798E-3</v>
      </c>
      <c r="C651" s="6">
        <f t="shared" si="120"/>
        <v>-5.9279086366880798E-3</v>
      </c>
      <c r="D651" s="6">
        <v>0.17199999999999999</v>
      </c>
      <c r="E651" s="6">
        <v>5.7299999999999997E-2</v>
      </c>
      <c r="F651" s="7">
        <f t="shared" si="131"/>
        <v>-5.9279086366880798E-3</v>
      </c>
      <c r="G651" s="6">
        <f t="shared" si="132"/>
        <v>7.3616911420413978E-3</v>
      </c>
      <c r="H651" s="6">
        <f t="shared" si="121"/>
        <v>8.5800298030026673E-2</v>
      </c>
      <c r="I651" s="6">
        <f t="shared" si="133"/>
        <v>-0.41598923845937985</v>
      </c>
      <c r="J651" s="5"/>
      <c r="K651" s="8">
        <f t="shared" si="118"/>
        <v>0.59279086366880795</v>
      </c>
      <c r="L651" s="8">
        <f t="shared" si="122"/>
        <v>5.9279086366880798E-3</v>
      </c>
      <c r="M651" s="8">
        <f t="shared" si="123"/>
        <v>-5.9279086366880798E-3</v>
      </c>
      <c r="N651" s="8">
        <v>7.5700000000000003E-2</v>
      </c>
      <c r="O651" s="8">
        <v>1.9099999999999999E-2</v>
      </c>
      <c r="P651" s="9">
        <f t="shared" si="134"/>
        <v>-5.9279086366880798E-3</v>
      </c>
      <c r="Q651" s="8">
        <f t="shared" si="135"/>
        <v>2.1597807351891505E-3</v>
      </c>
      <c r="R651" s="6">
        <f t="shared" si="124"/>
        <v>4.6473441180841672E-2</v>
      </c>
      <c r="S651" s="6">
        <f t="shared" si="136"/>
        <v>-0.43311387834109422</v>
      </c>
      <c r="U651" s="8">
        <f>100*D255</f>
        <v>0.59279086366880795</v>
      </c>
      <c r="V651" s="8">
        <f t="shared" si="125"/>
        <v>5.9279086366880798E-3</v>
      </c>
      <c r="W651" s="8">
        <f t="shared" si="126"/>
        <v>-5.9279086366880798E-3</v>
      </c>
      <c r="X651" s="8">
        <v>2.7826499999999998</v>
      </c>
      <c r="Y651" s="8">
        <v>0.32465500000000003</v>
      </c>
      <c r="Z651" s="9">
        <f t="shared" si="127"/>
        <v>-5.9279086366880798E-3</v>
      </c>
      <c r="AA651" s="8">
        <f t="shared" si="128"/>
        <v>0.17138204889652037</v>
      </c>
      <c r="AB651" s="6">
        <f t="shared" si="129"/>
        <v>0.4139831504983269</v>
      </c>
      <c r="AC651" s="6">
        <f t="shared" si="130"/>
        <v>-0.13272207257440335</v>
      </c>
    </row>
    <row r="652" spans="1:29" hidden="1" x14ac:dyDescent="0.2">
      <c r="A652" s="6">
        <f t="shared" si="117"/>
        <v>0.59239516702203276</v>
      </c>
      <c r="B652" s="6">
        <f t="shared" si="119"/>
        <v>5.9239516702203274E-3</v>
      </c>
      <c r="C652" s="6">
        <f t="shared" si="120"/>
        <v>-5.9239516702203274E-3</v>
      </c>
      <c r="D652" s="6">
        <v>0.17199999999999999</v>
      </c>
      <c r="E652" s="6">
        <v>5.7299999999999997E-2</v>
      </c>
      <c r="F652" s="7">
        <f t="shared" si="131"/>
        <v>-5.9239516702203274E-3</v>
      </c>
      <c r="G652" s="6">
        <f t="shared" si="132"/>
        <v>7.358968749111584E-3</v>
      </c>
      <c r="H652" s="6">
        <f t="shared" si="121"/>
        <v>8.5784431857485563E-2</v>
      </c>
      <c r="I652" s="6">
        <f t="shared" si="133"/>
        <v>-0.41594311586478366</v>
      </c>
      <c r="J652" s="5"/>
      <c r="K652" s="8">
        <f t="shared" si="118"/>
        <v>0.59239516702203276</v>
      </c>
      <c r="L652" s="8">
        <f t="shared" si="122"/>
        <v>5.9239516702203274E-3</v>
      </c>
      <c r="M652" s="8">
        <f t="shared" si="123"/>
        <v>-5.9239516702203274E-3</v>
      </c>
      <c r="N652" s="8">
        <v>7.5700000000000003E-2</v>
      </c>
      <c r="O652" s="8">
        <v>1.9099999999999999E-2</v>
      </c>
      <c r="P652" s="9">
        <f t="shared" si="134"/>
        <v>-5.9239516702203274E-3</v>
      </c>
      <c r="Q652" s="8">
        <f t="shared" si="135"/>
        <v>2.1585825657427153E-3</v>
      </c>
      <c r="R652" s="6">
        <f t="shared" si="124"/>
        <v>4.6460548487321104E-2</v>
      </c>
      <c r="S652" s="6">
        <f t="shared" si="136"/>
        <v>-0.43302872184492136</v>
      </c>
      <c r="U652" s="8">
        <f>100*D256</f>
        <v>0.59239516702203276</v>
      </c>
      <c r="V652" s="8">
        <f t="shared" si="125"/>
        <v>5.9239516702203274E-3</v>
      </c>
      <c r="W652" s="8">
        <f t="shared" si="126"/>
        <v>-5.9239516702203274E-3</v>
      </c>
      <c r="X652" s="8">
        <v>2.7826499999999998</v>
      </c>
      <c r="Y652" s="8">
        <v>0.32465500000000003</v>
      </c>
      <c r="Z652" s="9">
        <f t="shared" si="127"/>
        <v>-5.9239516702203274E-3</v>
      </c>
      <c r="AA652" s="8">
        <f t="shared" si="128"/>
        <v>0.17133800548555439</v>
      </c>
      <c r="AB652" s="6">
        <f t="shared" si="129"/>
        <v>0.41392995238995978</v>
      </c>
      <c r="AC652" s="6">
        <f t="shared" si="130"/>
        <v>-0.13271251368119596</v>
      </c>
    </row>
    <row r="653" spans="1:29" hidden="1" x14ac:dyDescent="0.2">
      <c r="A653" s="6">
        <f t="shared" si="117"/>
        <v>0.59200283085633409</v>
      </c>
      <c r="B653" s="6">
        <f t="shared" si="119"/>
        <v>5.9200283085633406E-3</v>
      </c>
      <c r="C653" s="6">
        <f t="shared" si="120"/>
        <v>-5.9200283085633406E-3</v>
      </c>
      <c r="D653" s="6">
        <v>0.17199999999999999</v>
      </c>
      <c r="E653" s="6">
        <v>5.7299999999999997E-2</v>
      </c>
      <c r="F653" s="7">
        <f t="shared" si="131"/>
        <v>-5.9200283085633406E-3</v>
      </c>
      <c r="G653" s="6">
        <f t="shared" si="132"/>
        <v>7.3562694762915777E-3</v>
      </c>
      <c r="H653" s="6">
        <f t="shared" si="121"/>
        <v>8.5768697531742766E-2</v>
      </c>
      <c r="I653" s="6">
        <f t="shared" si="133"/>
        <v>-0.41589737654576386</v>
      </c>
      <c r="J653" s="5"/>
      <c r="K653" s="8">
        <f t="shared" si="118"/>
        <v>0.59200283085633409</v>
      </c>
      <c r="L653" s="8">
        <f t="shared" si="122"/>
        <v>5.9200283085633406E-3</v>
      </c>
      <c r="M653" s="8">
        <f t="shared" si="123"/>
        <v>-5.9200283085633406E-3</v>
      </c>
      <c r="N653" s="8">
        <v>7.5700000000000003E-2</v>
      </c>
      <c r="O653" s="8">
        <v>1.9099999999999999E-2</v>
      </c>
      <c r="P653" s="9">
        <f t="shared" si="134"/>
        <v>-5.9200283085633406E-3</v>
      </c>
      <c r="Q653" s="8">
        <f t="shared" si="135"/>
        <v>2.1573945718329798E-3</v>
      </c>
      <c r="R653" s="6">
        <f t="shared" si="124"/>
        <v>4.6447761752671998E-2</v>
      </c>
      <c r="S653" s="6">
        <f t="shared" si="136"/>
        <v>-0.4329442652091941</v>
      </c>
      <c r="U653" s="8">
        <f>100*B653</f>
        <v>0.59200283085633409</v>
      </c>
      <c r="V653" s="8">
        <f t="shared" si="125"/>
        <v>5.9200283085633406E-3</v>
      </c>
      <c r="W653" s="8">
        <f t="shared" si="126"/>
        <v>-5.9200283085633406E-3</v>
      </c>
      <c r="X653" s="8">
        <v>2.7826499999999998</v>
      </c>
      <c r="Y653" s="8">
        <v>0.32465500000000003</v>
      </c>
      <c r="Z653" s="9">
        <f t="shared" si="127"/>
        <v>-5.9200283085633406E-3</v>
      </c>
      <c r="AA653" s="8">
        <f t="shared" si="128"/>
        <v>0.17129433611629513</v>
      </c>
      <c r="AB653" s="6">
        <f t="shared" si="129"/>
        <v>0.41387719931918832</v>
      </c>
      <c r="AC653" s="6">
        <f t="shared" si="130"/>
        <v>-0.13270303475449452</v>
      </c>
    </row>
    <row r="654" spans="1:29" hidden="1" x14ac:dyDescent="0.2">
      <c r="A654" s="6">
        <f t="shared" si="117"/>
        <v>0.5916138125440451</v>
      </c>
      <c r="B654" s="6">
        <f t="shared" si="119"/>
        <v>5.916138125440451E-3</v>
      </c>
      <c r="C654" s="6">
        <f t="shared" si="120"/>
        <v>-5.916138125440451E-3</v>
      </c>
      <c r="D654" s="6">
        <v>0.17199999999999999</v>
      </c>
      <c r="E654" s="6">
        <v>5.7299999999999997E-2</v>
      </c>
      <c r="F654" s="7">
        <f t="shared" si="131"/>
        <v>-5.916138125440451E-3</v>
      </c>
      <c r="G654" s="6">
        <f t="shared" si="132"/>
        <v>7.3535930303030295E-3</v>
      </c>
      <c r="H654" s="6">
        <f t="shared" si="121"/>
        <v>8.5753093415357501E-2</v>
      </c>
      <c r="I654" s="6">
        <f t="shared" si="133"/>
        <v>-0.41585201574231834</v>
      </c>
      <c r="J654" s="5"/>
      <c r="K654" s="8">
        <f t="shared" si="118"/>
        <v>0.5916138125440451</v>
      </c>
      <c r="L654" s="8">
        <f t="shared" si="122"/>
        <v>5.916138125440451E-3</v>
      </c>
      <c r="M654" s="8">
        <f t="shared" si="123"/>
        <v>-5.916138125440451E-3</v>
      </c>
      <c r="N654" s="8">
        <v>7.5700000000000003E-2</v>
      </c>
      <c r="O654" s="8">
        <v>1.9099999999999999E-2</v>
      </c>
      <c r="P654" s="9">
        <f t="shared" si="134"/>
        <v>-5.916138125440451E-3</v>
      </c>
      <c r="Q654" s="8">
        <f t="shared" si="135"/>
        <v>2.1562166243833687E-3</v>
      </c>
      <c r="R654" s="6">
        <f t="shared" si="124"/>
        <v>4.6435079674566823E-2</v>
      </c>
      <c r="S654" s="6">
        <f t="shared" si="136"/>
        <v>-0.4328604998320133</v>
      </c>
      <c r="U654" s="8">
        <f>100*D258</f>
        <v>0.5916138125440451</v>
      </c>
      <c r="V654" s="8">
        <f t="shared" si="125"/>
        <v>5.916138125440451E-3</v>
      </c>
      <c r="W654" s="8">
        <f t="shared" si="126"/>
        <v>-5.916138125440451E-3</v>
      </c>
      <c r="X654" s="8">
        <v>2.7826499999999998</v>
      </c>
      <c r="Y654" s="8">
        <v>0.32465500000000003</v>
      </c>
      <c r="Z654" s="9">
        <f t="shared" si="127"/>
        <v>-5.916138125440451E-3</v>
      </c>
      <c r="AA654" s="8">
        <f t="shared" si="128"/>
        <v>0.1712510360440275</v>
      </c>
      <c r="AB654" s="6">
        <f t="shared" si="129"/>
        <v>0.41382488572345127</v>
      </c>
      <c r="AC654" s="6">
        <f t="shared" si="130"/>
        <v>-0.13269363479479118</v>
      </c>
    </row>
    <row r="655" spans="1:29" hidden="1" x14ac:dyDescent="0.2">
      <c r="A655" s="6">
        <f t="shared" si="117"/>
        <v>0.59122807017543866</v>
      </c>
      <c r="B655" s="6">
        <f t="shared" si="119"/>
        <v>5.9122807017543862E-3</v>
      </c>
      <c r="C655" s="6">
        <f t="shared" si="120"/>
        <v>-5.9122807017543862E-3</v>
      </c>
      <c r="D655" s="6">
        <v>0.17199999999999999</v>
      </c>
      <c r="E655" s="6">
        <v>5.7299999999999997E-2</v>
      </c>
      <c r="F655" s="7">
        <f t="shared" si="131"/>
        <v>-5.9122807017543862E-3</v>
      </c>
      <c r="G655" s="6">
        <f t="shared" si="132"/>
        <v>7.3509391228070171E-3</v>
      </c>
      <c r="H655" s="6">
        <f t="shared" si="121"/>
        <v>8.573761789790417E-2</v>
      </c>
      <c r="I655" s="6">
        <f t="shared" si="133"/>
        <v>-0.41580702877297726</v>
      </c>
      <c r="J655" s="5"/>
      <c r="K655" s="8">
        <f t="shared" si="118"/>
        <v>0.59122807017543866</v>
      </c>
      <c r="L655" s="8">
        <f t="shared" si="122"/>
        <v>5.9122807017543862E-3</v>
      </c>
      <c r="M655" s="8">
        <f t="shared" si="123"/>
        <v>-5.9122807017543862E-3</v>
      </c>
      <c r="N655" s="8">
        <v>7.5700000000000003E-2</v>
      </c>
      <c r="O655" s="8">
        <v>1.9099999999999999E-2</v>
      </c>
      <c r="P655" s="9">
        <f t="shared" si="134"/>
        <v>-5.9122807017543862E-3</v>
      </c>
      <c r="Q655" s="8">
        <f t="shared" si="135"/>
        <v>2.1550485964912281E-3</v>
      </c>
      <c r="R655" s="6">
        <f t="shared" si="124"/>
        <v>4.6422500971955702E-2</v>
      </c>
      <c r="S655" s="6">
        <f t="shared" si="136"/>
        <v>-0.43277741725201907</v>
      </c>
      <c r="U655" s="8">
        <f>100*D259</f>
        <v>0.59122807017543866</v>
      </c>
      <c r="V655" s="8">
        <f t="shared" si="125"/>
        <v>5.9122807017543862E-3</v>
      </c>
      <c r="W655" s="8">
        <f t="shared" si="126"/>
        <v>-5.9122807017543862E-3</v>
      </c>
      <c r="X655" s="8">
        <v>2.7826499999999998</v>
      </c>
      <c r="Y655" s="8">
        <v>0.32465500000000003</v>
      </c>
      <c r="Z655" s="9">
        <f t="shared" si="127"/>
        <v>-5.9122807017543862E-3</v>
      </c>
      <c r="AA655" s="8">
        <f t="shared" si="128"/>
        <v>0.17120810060394739</v>
      </c>
      <c r="AB655" s="6">
        <f t="shared" si="129"/>
        <v>0.41377300613252599</v>
      </c>
      <c r="AC655" s="6">
        <f t="shared" si="130"/>
        <v>-0.13268431281916987</v>
      </c>
    </row>
    <row r="656" spans="1:29" hidden="1" x14ac:dyDescent="0.2">
      <c r="A656" s="6">
        <f t="shared" si="117"/>
        <v>0.59084556254367582</v>
      </c>
      <c r="B656" s="6">
        <f t="shared" si="119"/>
        <v>5.9084556254367579E-3</v>
      </c>
      <c r="C656" s="6">
        <f t="shared" si="120"/>
        <v>-5.9084556254367579E-3</v>
      </c>
      <c r="D656" s="6">
        <v>0.17199999999999999</v>
      </c>
      <c r="E656" s="6">
        <v>5.7299999999999997E-2</v>
      </c>
      <c r="F656" s="7">
        <f t="shared" si="131"/>
        <v>-5.9084556254367579E-3</v>
      </c>
      <c r="G656" s="6">
        <f t="shared" si="132"/>
        <v>7.3483074703004888E-3</v>
      </c>
      <c r="H656" s="6">
        <f t="shared" si="121"/>
        <v>8.5722269395417244E-2</v>
      </c>
      <c r="I656" s="6">
        <f t="shared" si="133"/>
        <v>-0.41576241103318967</v>
      </c>
      <c r="J656" s="5"/>
      <c r="K656" s="8">
        <f t="shared" si="118"/>
        <v>0.59084556254367582</v>
      </c>
      <c r="L656" s="8">
        <f t="shared" si="122"/>
        <v>5.9084556254367579E-3</v>
      </c>
      <c r="M656" s="8">
        <f t="shared" si="123"/>
        <v>-5.9084556254367579E-3</v>
      </c>
      <c r="N656" s="8">
        <v>7.5700000000000003E-2</v>
      </c>
      <c r="O656" s="8">
        <v>1.9099999999999999E-2</v>
      </c>
      <c r="P656" s="9">
        <f t="shared" si="134"/>
        <v>-5.9084556254367579E-3</v>
      </c>
      <c r="Q656" s="8">
        <f t="shared" si="135"/>
        <v>2.1538903633822504E-3</v>
      </c>
      <c r="R656" s="6">
        <f t="shared" si="124"/>
        <v>4.6410024384633222E-2</v>
      </c>
      <c r="S656" s="6">
        <f t="shared" si="136"/>
        <v>-0.43269500914552977</v>
      </c>
      <c r="U656" s="8">
        <f>100*D260</f>
        <v>0.59084556254367582</v>
      </c>
      <c r="V656" s="8">
        <f t="shared" si="125"/>
        <v>5.9084556254367579E-3</v>
      </c>
      <c r="W656" s="8">
        <f t="shared" si="126"/>
        <v>-5.9084556254367579E-3</v>
      </c>
      <c r="X656" s="8">
        <v>2.7826499999999998</v>
      </c>
      <c r="Y656" s="8">
        <v>0.32465500000000003</v>
      </c>
      <c r="Z656" s="9">
        <f t="shared" si="127"/>
        <v>-5.9084556254367579E-3</v>
      </c>
      <c r="AA656" s="8">
        <f t="shared" si="128"/>
        <v>0.17116552520948641</v>
      </c>
      <c r="AB656" s="6">
        <f t="shared" si="129"/>
        <v>0.41372155516661979</v>
      </c>
      <c r="AC656" s="6">
        <f t="shared" si="130"/>
        <v>-0.13267506786096345</v>
      </c>
    </row>
    <row r="657" spans="1:29" hidden="1" x14ac:dyDescent="0.2">
      <c r="A657" s="6">
        <f t="shared" si="117"/>
        <v>0.59046624913013224</v>
      </c>
      <c r="B657" s="6">
        <f t="shared" si="119"/>
        <v>5.9046624913013223E-3</v>
      </c>
      <c r="C657" s="6">
        <f t="shared" si="120"/>
        <v>-5.9046624913013223E-3</v>
      </c>
      <c r="D657" s="6">
        <v>0.17199999999999999</v>
      </c>
      <c r="E657" s="6">
        <v>5.7299999999999997E-2</v>
      </c>
      <c r="F657" s="7">
        <f t="shared" si="131"/>
        <v>-5.9046624913013223E-3</v>
      </c>
      <c r="G657" s="6">
        <f t="shared" si="132"/>
        <v>7.3456977940153092E-3</v>
      </c>
      <c r="H657" s="6">
        <f t="shared" si="121"/>
        <v>8.5707046349849839E-2</v>
      </c>
      <c r="I657" s="6">
        <f t="shared" si="133"/>
        <v>-0.41571815799374956</v>
      </c>
      <c r="J657" s="5"/>
      <c r="K657" s="8">
        <f t="shared" si="118"/>
        <v>0.59046624913013224</v>
      </c>
      <c r="L657" s="8">
        <f t="shared" si="122"/>
        <v>5.9046624913013223E-3</v>
      </c>
      <c r="M657" s="8">
        <f t="shared" si="123"/>
        <v>-5.9046624913013223E-3</v>
      </c>
      <c r="N657" s="8">
        <v>7.5700000000000003E-2</v>
      </c>
      <c r="O657" s="8">
        <v>1.9099999999999999E-2</v>
      </c>
      <c r="P657" s="9">
        <f t="shared" si="134"/>
        <v>-5.9046624913013223E-3</v>
      </c>
      <c r="Q657" s="8">
        <f t="shared" si="135"/>
        <v>2.1527418023660405E-3</v>
      </c>
      <c r="R657" s="6">
        <f t="shared" si="124"/>
        <v>4.639764867281574E-2</v>
      </c>
      <c r="S657" s="6">
        <f t="shared" si="136"/>
        <v>-0.43261326732374988</v>
      </c>
      <c r="U657" s="8">
        <f>100*B657</f>
        <v>0.59046624913013224</v>
      </c>
      <c r="V657" s="8">
        <f t="shared" si="125"/>
        <v>5.9046624913013223E-3</v>
      </c>
      <c r="W657" s="8">
        <f t="shared" si="126"/>
        <v>-5.9046624913013223E-3</v>
      </c>
      <c r="X657" s="8">
        <v>2.7826499999999998</v>
      </c>
      <c r="Y657" s="8">
        <v>0.32465500000000003</v>
      </c>
      <c r="Z657" s="9">
        <f t="shared" si="127"/>
        <v>-5.9046624913013223E-3</v>
      </c>
      <c r="AA657" s="8">
        <f t="shared" si="128"/>
        <v>0.17112330535067852</v>
      </c>
      <c r="AB657" s="6">
        <f t="shared" si="129"/>
        <v>0.41367052753450845</v>
      </c>
      <c r="AC657" s="6">
        <f t="shared" si="130"/>
        <v>-0.13266589896941916</v>
      </c>
    </row>
    <row r="658" spans="1:29" hidden="1" x14ac:dyDescent="0.2">
      <c r="A658" s="6">
        <f t="shared" ref="A658:A690" si="137">D262*100</f>
        <v>0.59009009009009017</v>
      </c>
      <c r="B658" s="6">
        <f t="shared" si="119"/>
        <v>5.9009009009009013E-3</v>
      </c>
      <c r="C658" s="6">
        <f t="shared" si="120"/>
        <v>-5.9009009009009013E-3</v>
      </c>
      <c r="D658" s="6">
        <v>0.17199999999999999</v>
      </c>
      <c r="E658" s="6">
        <v>5.7299999999999997E-2</v>
      </c>
      <c r="F658" s="7">
        <f t="shared" si="131"/>
        <v>-5.9009009009009013E-3</v>
      </c>
      <c r="G658" s="6">
        <f t="shared" si="132"/>
        <v>7.3431098198198192E-3</v>
      </c>
      <c r="H658" s="6">
        <f t="shared" si="121"/>
        <v>8.5691947228545451E-2</v>
      </c>
      <c r="I658" s="6">
        <f t="shared" si="133"/>
        <v>-0.41567426519926004</v>
      </c>
      <c r="J658" s="5"/>
      <c r="K658" s="8">
        <f t="shared" ref="K658:K690" si="138">100*D262</f>
        <v>0.59009009009009017</v>
      </c>
      <c r="L658" s="8">
        <f t="shared" si="122"/>
        <v>5.9009009009009013E-3</v>
      </c>
      <c r="M658" s="8">
        <f t="shared" si="123"/>
        <v>-5.9009009009009013E-3</v>
      </c>
      <c r="N658" s="8">
        <v>7.5700000000000003E-2</v>
      </c>
      <c r="O658" s="8">
        <v>1.9099999999999999E-2</v>
      </c>
      <c r="P658" s="9">
        <f t="shared" si="134"/>
        <v>-5.9009009009009013E-3</v>
      </c>
      <c r="Q658" s="8">
        <f t="shared" si="135"/>
        <v>2.1516027927927931E-3</v>
      </c>
      <c r="R658" s="6">
        <f t="shared" si="124"/>
        <v>4.6385372616729002E-2</v>
      </c>
      <c r="S658" s="6">
        <f t="shared" si="136"/>
        <v>-0.4325321837300462</v>
      </c>
      <c r="U658" s="8">
        <f>100*D262</f>
        <v>0.59009009009009017</v>
      </c>
      <c r="V658" s="8">
        <f t="shared" si="125"/>
        <v>5.9009009009009013E-3</v>
      </c>
      <c r="W658" s="8">
        <f t="shared" si="126"/>
        <v>-5.9009009009009013E-3</v>
      </c>
      <c r="X658" s="8">
        <v>2.7826499999999998</v>
      </c>
      <c r="Y658" s="8">
        <v>0.32465500000000003</v>
      </c>
      <c r="Z658" s="9">
        <f t="shared" si="127"/>
        <v>-5.9009009009009013E-3</v>
      </c>
      <c r="AA658" s="8">
        <f t="shared" si="128"/>
        <v>0.17108143659256758</v>
      </c>
      <c r="AB658" s="6">
        <f t="shared" si="129"/>
        <v>0.41361991803172099</v>
      </c>
      <c r="AC658" s="6">
        <f t="shared" si="130"/>
        <v>-0.13265680520937254</v>
      </c>
    </row>
    <row r="659" spans="1:29" hidden="1" x14ac:dyDescent="0.2">
      <c r="A659" s="6">
        <f t="shared" si="137"/>
        <v>0.5897170462387854</v>
      </c>
      <c r="B659" s="6">
        <f t="shared" ref="B659:B690" si="139">A659/100</f>
        <v>5.8971704623878539E-3</v>
      </c>
      <c r="C659" s="6">
        <f t="shared" ref="C659:C690" si="140">-B659</f>
        <v>-5.8971704623878539E-3</v>
      </c>
      <c r="D659" s="6">
        <v>0.17199999999999999</v>
      </c>
      <c r="E659" s="6">
        <v>5.7299999999999997E-2</v>
      </c>
      <c r="F659" s="7">
        <f t="shared" si="131"/>
        <v>-5.8971704623878539E-3</v>
      </c>
      <c r="G659" s="6">
        <f t="shared" si="132"/>
        <v>7.3405432781228431E-3</v>
      </c>
      <c r="H659" s="6">
        <f t="shared" ref="H659:H690" si="141">SQRT(G659)</f>
        <v>8.5676970523722668E-2</v>
      </c>
      <c r="I659" s="6">
        <f t="shared" si="133"/>
        <v>-0.41563072826663566</v>
      </c>
      <c r="J659" s="5"/>
      <c r="K659" s="8">
        <f t="shared" si="138"/>
        <v>0.5897170462387854</v>
      </c>
      <c r="L659" s="8">
        <f t="shared" ref="L659:L690" si="142">K659/100</f>
        <v>5.8971704623878539E-3</v>
      </c>
      <c r="M659" s="8">
        <f t="shared" ref="M659:M690" si="143">-L659</f>
        <v>-5.8971704623878539E-3</v>
      </c>
      <c r="N659" s="8">
        <v>7.5700000000000003E-2</v>
      </c>
      <c r="O659" s="8">
        <v>1.9099999999999999E-2</v>
      </c>
      <c r="P659" s="9">
        <f t="shared" si="134"/>
        <v>-5.8971704623878539E-3</v>
      </c>
      <c r="Q659" s="8">
        <f t="shared" si="135"/>
        <v>2.1504732160110424E-3</v>
      </c>
      <c r="R659" s="6">
        <f t="shared" ref="R659:R690" si="144">SQRT(Q659)</f>
        <v>4.6373195016205668E-2</v>
      </c>
      <c r="S659" s="6">
        <f t="shared" si="136"/>
        <v>-0.43245175043728967</v>
      </c>
      <c r="U659" s="8">
        <f>100*D263</f>
        <v>0.5897170462387854</v>
      </c>
      <c r="V659" s="8">
        <f t="shared" ref="V659:V690" si="145">U659/100</f>
        <v>5.8971704623878539E-3</v>
      </c>
      <c r="W659" s="8">
        <f t="shared" ref="W659:W690" si="146">-V659</f>
        <v>-5.8971704623878539E-3</v>
      </c>
      <c r="X659" s="8">
        <v>2.7826499999999998</v>
      </c>
      <c r="Y659" s="8">
        <v>0.32465500000000003</v>
      </c>
      <c r="Z659" s="9">
        <f t="shared" ref="Z659:Z690" si="147">W659</f>
        <v>-5.8971704623878539E-3</v>
      </c>
      <c r="AA659" s="8">
        <f t="shared" ref="AA659:AA690" si="148">Y659*Y659-4*X659*Z659</f>
        <v>0.17103991457365425</v>
      </c>
      <c r="AB659" s="6">
        <f t="shared" ref="AB659:AB690" si="149">SQRT(AA659)</f>
        <v>0.4135697215387682</v>
      </c>
      <c r="AC659" s="6">
        <f t="shared" ref="AC659:AC690" si="150">(-AB659-Y659)/2/X659</f>
        <v>-0.13264778566092902</v>
      </c>
    </row>
    <row r="660" spans="1:29" hidden="1" x14ac:dyDescent="0.2">
      <c r="A660" s="6">
        <f t="shared" si="137"/>
        <v>0.5893470790378007</v>
      </c>
      <c r="B660" s="6">
        <f t="shared" si="139"/>
        <v>5.8934707903780074E-3</v>
      </c>
      <c r="C660" s="6">
        <f t="shared" si="140"/>
        <v>-5.8934707903780074E-3</v>
      </c>
      <c r="D660" s="6">
        <v>0.17199999999999999</v>
      </c>
      <c r="E660" s="6">
        <v>5.7299999999999997E-2</v>
      </c>
      <c r="F660" s="7">
        <f t="shared" si="131"/>
        <v>-5.8934707903780074E-3</v>
      </c>
      <c r="G660" s="6">
        <f t="shared" si="132"/>
        <v>7.3379979037800679E-3</v>
      </c>
      <c r="H660" s="6">
        <f t="shared" si="141"/>
        <v>8.5662114751972288E-2</v>
      </c>
      <c r="I660" s="6">
        <f t="shared" si="133"/>
        <v>-0.41558754288364042</v>
      </c>
      <c r="J660" s="5"/>
      <c r="K660" s="8">
        <f t="shared" si="138"/>
        <v>0.5893470790378007</v>
      </c>
      <c r="L660" s="8">
        <f t="shared" si="142"/>
        <v>5.8934707903780074E-3</v>
      </c>
      <c r="M660" s="8">
        <f t="shared" si="143"/>
        <v>-5.8934707903780074E-3</v>
      </c>
      <c r="N660" s="8">
        <v>7.5700000000000003E-2</v>
      </c>
      <c r="O660" s="8">
        <v>1.9099999999999999E-2</v>
      </c>
      <c r="P660" s="9">
        <f t="shared" si="134"/>
        <v>-5.8934707903780074E-3</v>
      </c>
      <c r="Q660" s="8">
        <f t="shared" si="135"/>
        <v>2.1493529553264609E-3</v>
      </c>
      <c r="R660" s="6">
        <f t="shared" si="144"/>
        <v>4.6361114690292561E-2</v>
      </c>
      <c r="S660" s="6">
        <f t="shared" si="136"/>
        <v>-0.43237195964526126</v>
      </c>
      <c r="U660" s="8">
        <f>100*D264</f>
        <v>0.5893470790378007</v>
      </c>
      <c r="V660" s="8">
        <f t="shared" si="145"/>
        <v>5.8934707903780074E-3</v>
      </c>
      <c r="W660" s="8">
        <f t="shared" si="146"/>
        <v>-5.8934707903780074E-3</v>
      </c>
      <c r="X660" s="8">
        <v>2.7826499999999998</v>
      </c>
      <c r="Y660" s="8">
        <v>0.32465500000000003</v>
      </c>
      <c r="Z660" s="9">
        <f t="shared" si="147"/>
        <v>-5.8934707903780074E-3</v>
      </c>
      <c r="AA660" s="8">
        <f t="shared" si="148"/>
        <v>0.17099873500438145</v>
      </c>
      <c r="AB660" s="6">
        <f t="shared" si="149"/>
        <v>0.41351993301941498</v>
      </c>
      <c r="AC660" s="6">
        <f t="shared" si="150"/>
        <v>-0.1326388394191535</v>
      </c>
    </row>
    <row r="661" spans="1:29" hidden="1" x14ac:dyDescent="0.2">
      <c r="A661" s="6">
        <f t="shared" si="137"/>
        <v>0.58898015058179332</v>
      </c>
      <c r="B661" s="6">
        <f t="shared" si="139"/>
        <v>5.8898015058179327E-3</v>
      </c>
      <c r="C661" s="6">
        <f t="shared" si="140"/>
        <v>-5.8898015058179327E-3</v>
      </c>
      <c r="D661" s="6">
        <v>0.17199999999999999</v>
      </c>
      <c r="E661" s="6">
        <v>5.7299999999999997E-2</v>
      </c>
      <c r="F661" s="7">
        <f t="shared" si="131"/>
        <v>-5.8898015058179327E-3</v>
      </c>
      <c r="G661" s="6">
        <f t="shared" si="132"/>
        <v>7.3354734360027369E-3</v>
      </c>
      <c r="H661" s="6">
        <f t="shared" si="141"/>
        <v>8.5647378453766673E-2</v>
      </c>
      <c r="I661" s="6">
        <f t="shared" si="133"/>
        <v>-0.41554470480746131</v>
      </c>
      <c r="J661" s="5"/>
      <c r="K661" s="8">
        <f t="shared" si="138"/>
        <v>0.58898015058179332</v>
      </c>
      <c r="L661" s="8">
        <f t="shared" si="142"/>
        <v>5.8898015058179327E-3</v>
      </c>
      <c r="M661" s="8">
        <f t="shared" si="143"/>
        <v>-5.8898015058179327E-3</v>
      </c>
      <c r="N661" s="8">
        <v>7.5700000000000003E-2</v>
      </c>
      <c r="O661" s="8">
        <v>1.9099999999999999E-2</v>
      </c>
      <c r="P661" s="9">
        <f t="shared" si="134"/>
        <v>-5.8898015058179327E-3</v>
      </c>
      <c r="Q661" s="8">
        <f t="shared" si="135"/>
        <v>2.1482418959616703E-3</v>
      </c>
      <c r="R661" s="6">
        <f t="shared" si="144"/>
        <v>4.6349130476867312E-2</v>
      </c>
      <c r="S661" s="6">
        <f t="shared" si="136"/>
        <v>-0.43229280367811967</v>
      </c>
      <c r="U661" s="8">
        <f>100*B661</f>
        <v>0.58898015058179332</v>
      </c>
      <c r="V661" s="8">
        <f t="shared" si="145"/>
        <v>5.8898015058179327E-3</v>
      </c>
      <c r="W661" s="8">
        <f t="shared" si="146"/>
        <v>-5.8898015058179327E-3</v>
      </c>
      <c r="X661" s="8">
        <v>2.7826499999999998</v>
      </c>
      <c r="Y661" s="8">
        <v>0.32465500000000003</v>
      </c>
      <c r="Z661" s="9">
        <f t="shared" si="147"/>
        <v>-5.8898015058179327E-3</v>
      </c>
      <c r="AA661" s="8">
        <f t="shared" si="148"/>
        <v>0.17095789366565711</v>
      </c>
      <c r="AB661" s="6">
        <f t="shared" si="149"/>
        <v>0.41347054751899454</v>
      </c>
      <c r="AC661" s="6">
        <f t="shared" si="150"/>
        <v>-0.13262996559376755</v>
      </c>
    </row>
    <row r="662" spans="1:29" hidden="1" x14ac:dyDescent="0.2">
      <c r="A662" s="6">
        <f t="shared" si="137"/>
        <v>0.58861622358554877</v>
      </c>
      <c r="B662" s="6">
        <f t="shared" si="139"/>
        <v>5.8861622358554874E-3</v>
      </c>
      <c r="C662" s="6">
        <f t="shared" si="140"/>
        <v>-5.8861622358554874E-3</v>
      </c>
      <c r="D662" s="6">
        <v>0.17199999999999999</v>
      </c>
      <c r="E662" s="6">
        <v>5.7299999999999997E-2</v>
      </c>
      <c r="F662" s="7">
        <f t="shared" si="131"/>
        <v>-5.8861622358554874E-3</v>
      </c>
      <c r="G662" s="6">
        <f t="shared" si="132"/>
        <v>7.3329696182685743E-3</v>
      </c>
      <c r="H662" s="6">
        <f t="shared" si="141"/>
        <v>8.5632760192980897E-2</v>
      </c>
      <c r="I662" s="6">
        <f t="shared" si="133"/>
        <v>-0.4155022098633166</v>
      </c>
      <c r="J662" s="5"/>
      <c r="K662" s="8">
        <f t="shared" si="138"/>
        <v>0.58861622358554877</v>
      </c>
      <c r="L662" s="8">
        <f t="shared" si="142"/>
        <v>5.8861622358554874E-3</v>
      </c>
      <c r="M662" s="8">
        <f t="shared" si="143"/>
        <v>-5.8861622358554874E-3</v>
      </c>
      <c r="N662" s="8">
        <v>7.5700000000000003E-2</v>
      </c>
      <c r="O662" s="8">
        <v>1.9099999999999999E-2</v>
      </c>
      <c r="P662" s="9">
        <f t="shared" si="134"/>
        <v>-5.8861622358554874E-3</v>
      </c>
      <c r="Q662" s="8">
        <f t="shared" si="135"/>
        <v>2.1471399250170419E-3</v>
      </c>
      <c r="R662" s="6">
        <f t="shared" si="144"/>
        <v>4.6337241232264161E-2</v>
      </c>
      <c r="S662" s="6">
        <f t="shared" si="136"/>
        <v>-0.43221427498192971</v>
      </c>
      <c r="U662" s="8">
        <f>100*D266</f>
        <v>0.58861622358554877</v>
      </c>
      <c r="V662" s="8">
        <f t="shared" si="145"/>
        <v>5.8861622358554874E-3</v>
      </c>
      <c r="W662" s="8">
        <f t="shared" si="146"/>
        <v>-5.8861622358554874E-3</v>
      </c>
      <c r="X662" s="8">
        <v>2.7826499999999998</v>
      </c>
      <c r="Y662" s="8">
        <v>0.32465500000000003</v>
      </c>
      <c r="Z662" s="9">
        <f t="shared" si="147"/>
        <v>-5.8861622358554874E-3</v>
      </c>
      <c r="AA662" s="8">
        <f t="shared" si="148"/>
        <v>0.17091738640741311</v>
      </c>
      <c r="AB662" s="6">
        <f t="shared" si="149"/>
        <v>0.41342156016276305</v>
      </c>
      <c r="AC662" s="6">
        <f t="shared" si="150"/>
        <v>-0.13262116330885362</v>
      </c>
    </row>
    <row r="663" spans="1:29" hidden="1" x14ac:dyDescent="0.2">
      <c r="A663" s="6">
        <f t="shared" si="137"/>
        <v>0.58825526137135098</v>
      </c>
      <c r="B663" s="6">
        <f t="shared" si="139"/>
        <v>5.8825526137135098E-3</v>
      </c>
      <c r="C663" s="6">
        <f t="shared" si="140"/>
        <v>-5.8825526137135098E-3</v>
      </c>
      <c r="D663" s="6">
        <v>0.17199999999999999</v>
      </c>
      <c r="E663" s="6">
        <v>5.7299999999999997E-2</v>
      </c>
      <c r="F663" s="7">
        <f t="shared" si="131"/>
        <v>-5.8825526137135098E-3</v>
      </c>
      <c r="G663" s="6">
        <f t="shared" si="132"/>
        <v>7.3304861982348936E-3</v>
      </c>
      <c r="H663" s="6">
        <f t="shared" si="141"/>
        <v>8.5618258556425297E-2</v>
      </c>
      <c r="I663" s="6">
        <f t="shared" si="133"/>
        <v>-0.41546005394309682</v>
      </c>
      <c r="J663" s="5"/>
      <c r="K663" s="8">
        <f t="shared" si="138"/>
        <v>0.58825526137135098</v>
      </c>
      <c r="L663" s="8">
        <f t="shared" si="142"/>
        <v>5.8825526137135098E-3</v>
      </c>
      <c r="M663" s="8">
        <f t="shared" si="143"/>
        <v>-5.8825526137135098E-3</v>
      </c>
      <c r="N663" s="8">
        <v>7.5700000000000003E-2</v>
      </c>
      <c r="O663" s="8">
        <v>1.9099999999999999E-2</v>
      </c>
      <c r="P663" s="9">
        <f t="shared" si="134"/>
        <v>-5.8825526137135098E-3</v>
      </c>
      <c r="Q663" s="8">
        <f t="shared" si="135"/>
        <v>2.1460469314324507E-3</v>
      </c>
      <c r="R663" s="6">
        <f t="shared" si="144"/>
        <v>4.632544583090864E-2</v>
      </c>
      <c r="S663" s="6">
        <f t="shared" si="136"/>
        <v>-0.43213636612224998</v>
      </c>
      <c r="U663" s="8">
        <f>100*D267</f>
        <v>0.58825526137135098</v>
      </c>
      <c r="V663" s="8">
        <f t="shared" si="145"/>
        <v>5.8825526137135098E-3</v>
      </c>
      <c r="W663" s="8">
        <f t="shared" si="146"/>
        <v>-5.8825526137135098E-3</v>
      </c>
      <c r="X663" s="8">
        <v>2.7826499999999998</v>
      </c>
      <c r="Y663" s="8">
        <v>0.32465500000000003</v>
      </c>
      <c r="Z663" s="9">
        <f t="shared" si="147"/>
        <v>-5.8825526137135098E-3</v>
      </c>
      <c r="AA663" s="8">
        <f t="shared" si="148"/>
        <v>0.17087720914719962</v>
      </c>
      <c r="AB663" s="6">
        <f t="shared" si="149"/>
        <v>0.41337296615429464</v>
      </c>
      <c r="AC663" s="6">
        <f t="shared" si="150"/>
        <v>-0.13261243170256676</v>
      </c>
    </row>
    <row r="664" spans="1:29" hidden="1" x14ac:dyDescent="0.2">
      <c r="A664" s="6">
        <f t="shared" si="137"/>
        <v>0.58789722785665988</v>
      </c>
      <c r="B664" s="6">
        <f t="shared" si="139"/>
        <v>5.8789722785665991E-3</v>
      </c>
      <c r="C664" s="6">
        <f t="shared" si="140"/>
        <v>-5.8789722785665991E-3</v>
      </c>
      <c r="D664" s="6">
        <v>0.17199999999999999</v>
      </c>
      <c r="E664" s="6">
        <v>5.7299999999999997E-2</v>
      </c>
      <c r="F664" s="7">
        <f t="shared" si="131"/>
        <v>-5.8789722785665991E-3</v>
      </c>
      <c r="G664" s="6">
        <f t="shared" si="132"/>
        <v>7.3280229276538192E-3</v>
      </c>
      <c r="H664" s="6">
        <f t="shared" si="141"/>
        <v>8.5603872153389299E-2</v>
      </c>
      <c r="I664" s="6">
        <f t="shared" si="133"/>
        <v>-0.41541823300403868</v>
      </c>
      <c r="J664" s="5"/>
      <c r="K664" s="8">
        <f t="shared" si="138"/>
        <v>0.58789722785665988</v>
      </c>
      <c r="L664" s="8">
        <f t="shared" si="142"/>
        <v>5.8789722785665991E-3</v>
      </c>
      <c r="M664" s="8">
        <f t="shared" si="143"/>
        <v>-5.8789722785665991E-3</v>
      </c>
      <c r="N664" s="8">
        <v>7.5700000000000003E-2</v>
      </c>
      <c r="O664" s="8">
        <v>1.9099999999999999E-2</v>
      </c>
      <c r="P664" s="9">
        <f t="shared" si="134"/>
        <v>-5.8789722785665991E-3</v>
      </c>
      <c r="Q664" s="8">
        <f t="shared" si="135"/>
        <v>2.1449628059499663E-3</v>
      </c>
      <c r="R664" s="6">
        <f t="shared" si="144"/>
        <v>4.6313743164960938E-2</v>
      </c>
      <c r="S664" s="6">
        <f t="shared" si="136"/>
        <v>-0.43205906978177627</v>
      </c>
      <c r="U664" s="8">
        <f>100*D268</f>
        <v>0.58789722785665988</v>
      </c>
      <c r="V664" s="8">
        <f t="shared" si="145"/>
        <v>5.8789722785665991E-3</v>
      </c>
      <c r="W664" s="8">
        <f t="shared" si="146"/>
        <v>-5.8789722785665991E-3</v>
      </c>
      <c r="X664" s="8">
        <v>2.7826499999999998</v>
      </c>
      <c r="Y664" s="8">
        <v>0.32465500000000003</v>
      </c>
      <c r="Z664" s="9">
        <f t="shared" si="147"/>
        <v>-5.8789722785665991E-3</v>
      </c>
      <c r="AA664" s="8">
        <f t="shared" si="148"/>
        <v>0.17083735786881341</v>
      </c>
      <c r="AB664" s="6">
        <f t="shared" si="149"/>
        <v>0.41332476077391422</v>
      </c>
      <c r="AC664" s="6">
        <f t="shared" si="150"/>
        <v>-0.13260376992685288</v>
      </c>
    </row>
    <row r="665" spans="1:29" hidden="1" x14ac:dyDescent="0.2">
      <c r="A665" s="6">
        <f t="shared" si="137"/>
        <v>0.58754208754208759</v>
      </c>
      <c r="B665" s="6">
        <f t="shared" si="139"/>
        <v>5.8754208754208757E-3</v>
      </c>
      <c r="C665" s="6">
        <f t="shared" si="140"/>
        <v>-5.8754208754208757E-3</v>
      </c>
      <c r="D665" s="6">
        <v>0.17199999999999999</v>
      </c>
      <c r="E665" s="6">
        <v>5.7299999999999997E-2</v>
      </c>
      <c r="F665" s="7">
        <f t="shared" si="131"/>
        <v>-5.8754208754208757E-3</v>
      </c>
      <c r="G665" s="6">
        <f t="shared" si="132"/>
        <v>7.3255795622895617E-3</v>
      </c>
      <c r="H665" s="6">
        <f t="shared" si="141"/>
        <v>8.5589599615196008E-2</v>
      </c>
      <c r="I665" s="6">
        <f t="shared" si="133"/>
        <v>-0.41537674306743028</v>
      </c>
      <c r="J665" s="5"/>
      <c r="K665" s="8">
        <f t="shared" si="138"/>
        <v>0.58754208754208759</v>
      </c>
      <c r="L665" s="8">
        <f t="shared" si="142"/>
        <v>5.8754208754208757E-3</v>
      </c>
      <c r="M665" s="8">
        <f t="shared" si="143"/>
        <v>-5.8754208754208757E-3</v>
      </c>
      <c r="N665" s="8">
        <v>7.5700000000000003E-2</v>
      </c>
      <c r="O665" s="8">
        <v>1.9099999999999999E-2</v>
      </c>
      <c r="P665" s="9">
        <f t="shared" si="134"/>
        <v>-5.8754208754208757E-3</v>
      </c>
      <c r="Q665" s="8">
        <f t="shared" si="135"/>
        <v>2.1438874410774412E-3</v>
      </c>
      <c r="R665" s="6">
        <f t="shared" si="144"/>
        <v>4.6302132143967639E-2</v>
      </c>
      <c r="S665" s="6">
        <f t="shared" si="136"/>
        <v>-0.43198237875804257</v>
      </c>
      <c r="U665" s="8">
        <f>100*B665</f>
        <v>0.58754208754208759</v>
      </c>
      <c r="V665" s="8">
        <f t="shared" si="145"/>
        <v>5.8754208754208757E-3</v>
      </c>
      <c r="W665" s="8">
        <f t="shared" si="146"/>
        <v>-5.8754208754208757E-3</v>
      </c>
      <c r="X665" s="8">
        <v>2.7826499999999998</v>
      </c>
      <c r="Y665" s="8">
        <v>0.32465500000000003</v>
      </c>
      <c r="Z665" s="9">
        <f t="shared" si="147"/>
        <v>-5.8754208754208757E-3</v>
      </c>
      <c r="AA665" s="8">
        <f t="shared" si="148"/>
        <v>0.1707978286209596</v>
      </c>
      <c r="AB665" s="6">
        <f t="shared" si="149"/>
        <v>0.41327693937716825</v>
      </c>
      <c r="AC665" s="6">
        <f t="shared" si="150"/>
        <v>-0.13259517714717414</v>
      </c>
    </row>
    <row r="666" spans="1:29" hidden="1" x14ac:dyDescent="0.2">
      <c r="A666" s="6">
        <f t="shared" si="137"/>
        <v>0.58718980549966471</v>
      </c>
      <c r="B666" s="6">
        <f t="shared" si="139"/>
        <v>5.8718980549966474E-3</v>
      </c>
      <c r="C666" s="6">
        <f t="shared" si="140"/>
        <v>-5.8718980549966474E-3</v>
      </c>
      <c r="D666" s="6">
        <v>0.17199999999999999</v>
      </c>
      <c r="E666" s="6">
        <v>5.7299999999999997E-2</v>
      </c>
      <c r="F666" s="7">
        <f t="shared" si="131"/>
        <v>-5.8718980549966474E-3</v>
      </c>
      <c r="G666" s="6">
        <f t="shared" si="132"/>
        <v>7.3231558618376928E-3</v>
      </c>
      <c r="H666" s="6">
        <f t="shared" si="141"/>
        <v>8.5575439594767447E-2</v>
      </c>
      <c r="I666" s="6">
        <f t="shared" si="133"/>
        <v>-0.41533558021734729</v>
      </c>
      <c r="J666" s="5"/>
      <c r="K666" s="8">
        <f t="shared" si="138"/>
        <v>0.58718980549966471</v>
      </c>
      <c r="L666" s="8">
        <f t="shared" si="142"/>
        <v>5.8718980549966474E-3</v>
      </c>
      <c r="M666" s="8">
        <f t="shared" si="143"/>
        <v>-5.8718980549966474E-3</v>
      </c>
      <c r="N666" s="8">
        <v>7.5700000000000003E-2</v>
      </c>
      <c r="O666" s="8">
        <v>1.9099999999999999E-2</v>
      </c>
      <c r="P666" s="9">
        <f t="shared" si="134"/>
        <v>-5.8718980549966474E-3</v>
      </c>
      <c r="Q666" s="8">
        <f t="shared" si="135"/>
        <v>2.1428207310529848E-3</v>
      </c>
      <c r="R666" s="6">
        <f t="shared" si="144"/>
        <v>4.6290611694521651E-2</v>
      </c>
      <c r="S666" s="6">
        <f t="shared" si="136"/>
        <v>-0.43190628596117336</v>
      </c>
      <c r="U666" s="8">
        <f>100*D270</f>
        <v>0.58718980549966471</v>
      </c>
      <c r="V666" s="8">
        <f t="shared" si="145"/>
        <v>5.8718980549966474E-3</v>
      </c>
      <c r="W666" s="8">
        <f t="shared" si="146"/>
        <v>-5.8718980549966474E-3</v>
      </c>
      <c r="X666" s="8">
        <v>2.7826499999999998</v>
      </c>
      <c r="Y666" s="8">
        <v>0.32465500000000003</v>
      </c>
      <c r="Z666" s="9">
        <f t="shared" si="147"/>
        <v>-5.8718980549966474E-3</v>
      </c>
      <c r="AA666" s="8">
        <f t="shared" si="148"/>
        <v>0.1707586175159457</v>
      </c>
      <c r="AB666" s="6">
        <f t="shared" si="149"/>
        <v>0.41322949739333192</v>
      </c>
      <c r="AC666" s="6">
        <f t="shared" si="150"/>
        <v>-0.13258665254224067</v>
      </c>
    </row>
    <row r="667" spans="1:29" hidden="1" x14ac:dyDescent="0.2">
      <c r="A667" s="6">
        <f t="shared" si="137"/>
        <v>0.58684034736138946</v>
      </c>
      <c r="B667" s="6">
        <f t="shared" si="139"/>
        <v>5.868403473613895E-3</v>
      </c>
      <c r="C667" s="6">
        <f t="shared" si="140"/>
        <v>-5.868403473613895E-3</v>
      </c>
      <c r="D667" s="6">
        <v>0.17199999999999999</v>
      </c>
      <c r="E667" s="6">
        <v>5.7299999999999997E-2</v>
      </c>
      <c r="F667" s="7">
        <f t="shared" si="131"/>
        <v>-5.868403473613895E-3</v>
      </c>
      <c r="G667" s="6">
        <f t="shared" si="132"/>
        <v>7.3207515898463587E-3</v>
      </c>
      <c r="H667" s="6">
        <f t="shared" si="141"/>
        <v>8.556139076619991E-2</v>
      </c>
      <c r="I667" s="6">
        <f t="shared" si="133"/>
        <v>-0.4152947405994184</v>
      </c>
      <c r="J667" s="5"/>
      <c r="K667" s="8">
        <f t="shared" si="138"/>
        <v>0.58684034736138946</v>
      </c>
      <c r="L667" s="8">
        <f t="shared" si="142"/>
        <v>5.868403473613895E-3</v>
      </c>
      <c r="M667" s="8">
        <f t="shared" si="143"/>
        <v>-5.868403473613895E-3</v>
      </c>
      <c r="N667" s="8">
        <v>7.5700000000000003E-2</v>
      </c>
      <c r="O667" s="8">
        <v>1.9099999999999999E-2</v>
      </c>
      <c r="P667" s="9">
        <f t="shared" si="134"/>
        <v>-5.868403473613895E-3</v>
      </c>
      <c r="Q667" s="8">
        <f t="shared" si="135"/>
        <v>2.1417625718102877E-3</v>
      </c>
      <c r="R667" s="6">
        <f t="shared" si="144"/>
        <v>4.6279180759930136E-2</v>
      </c>
      <c r="S667" s="6">
        <f t="shared" si="136"/>
        <v>-0.4318307844116917</v>
      </c>
      <c r="U667" s="8">
        <f>100*D271</f>
        <v>0.58684034736138946</v>
      </c>
      <c r="V667" s="8">
        <f t="shared" si="145"/>
        <v>5.868403473613895E-3</v>
      </c>
      <c r="W667" s="8">
        <f t="shared" si="146"/>
        <v>-5.868403473613895E-3</v>
      </c>
      <c r="X667" s="8">
        <v>2.7826499999999998</v>
      </c>
      <c r="Y667" s="8">
        <v>0.32465500000000003</v>
      </c>
      <c r="Z667" s="9">
        <f t="shared" si="147"/>
        <v>-5.868403473613895E-3</v>
      </c>
      <c r="AA667" s="8">
        <f t="shared" si="148"/>
        <v>0.17071972072840685</v>
      </c>
      <c r="AB667" s="6">
        <f t="shared" si="149"/>
        <v>0.4131824303239513</v>
      </c>
      <c r="AC667" s="6">
        <f t="shared" si="150"/>
        <v>-0.13257819530374848</v>
      </c>
    </row>
    <row r="668" spans="1:29" hidden="1" x14ac:dyDescent="0.2">
      <c r="A668" s="6">
        <f t="shared" si="137"/>
        <v>0.58649367930805052</v>
      </c>
      <c r="B668" s="6">
        <f t="shared" si="139"/>
        <v>5.8649367930805052E-3</v>
      </c>
      <c r="C668" s="6">
        <f t="shared" si="140"/>
        <v>-5.8649367930805052E-3</v>
      </c>
      <c r="D668" s="6">
        <v>0.17199999999999999</v>
      </c>
      <c r="E668" s="6">
        <v>5.7299999999999997E-2</v>
      </c>
      <c r="F668" s="7">
        <f t="shared" si="131"/>
        <v>-5.8649367930805052E-3</v>
      </c>
      <c r="G668" s="6">
        <f t="shared" si="132"/>
        <v>7.3183665136393869E-3</v>
      </c>
      <c r="H668" s="6">
        <f t="shared" si="141"/>
        <v>8.5547451824349433E-2</v>
      </c>
      <c r="I668" s="6">
        <f t="shared" si="133"/>
        <v>-0.41525422041962051</v>
      </c>
      <c r="J668" s="5"/>
      <c r="K668" s="8">
        <f t="shared" si="138"/>
        <v>0.58649367930805052</v>
      </c>
      <c r="L668" s="8">
        <f t="shared" si="142"/>
        <v>5.8649367930805052E-3</v>
      </c>
      <c r="M668" s="8">
        <f t="shared" si="143"/>
        <v>-5.8649367930805052E-3</v>
      </c>
      <c r="N668" s="8">
        <v>7.5700000000000003E-2</v>
      </c>
      <c r="O668" s="8">
        <v>1.9099999999999999E-2</v>
      </c>
      <c r="P668" s="9">
        <f t="shared" si="134"/>
        <v>-5.8649367930805052E-3</v>
      </c>
      <c r="Q668" s="8">
        <f t="shared" si="135"/>
        <v>2.1407128609447772E-3</v>
      </c>
      <c r="R668" s="6">
        <f t="shared" si="144"/>
        <v>4.6267838299890097E-2</v>
      </c>
      <c r="S668" s="6">
        <f t="shared" si="136"/>
        <v>-0.43175586723837578</v>
      </c>
      <c r="U668" s="8">
        <f>100*D272</f>
        <v>0.58649367930805052</v>
      </c>
      <c r="V668" s="8">
        <f t="shared" si="145"/>
        <v>5.8649367930805052E-3</v>
      </c>
      <c r="W668" s="8">
        <f t="shared" si="146"/>
        <v>-5.8649367930805052E-3</v>
      </c>
      <c r="X668" s="8">
        <v>2.7826499999999998</v>
      </c>
      <c r="Y668" s="8">
        <v>0.32465500000000003</v>
      </c>
      <c r="Z668" s="9">
        <f t="shared" si="147"/>
        <v>-5.8649367930805052E-3</v>
      </c>
      <c r="AA668" s="8">
        <f t="shared" si="148"/>
        <v>0.17068113449406189</v>
      </c>
      <c r="AB668" s="6">
        <f t="shared" si="149"/>
        <v>0.41313573374142049</v>
      </c>
      <c r="AC668" s="6">
        <f t="shared" si="150"/>
        <v>-0.13256980463612392</v>
      </c>
    </row>
    <row r="669" spans="1:29" hidden="1" x14ac:dyDescent="0.2">
      <c r="A669" s="6">
        <f t="shared" si="137"/>
        <v>0.58614976805831676</v>
      </c>
      <c r="B669" s="6">
        <f t="shared" si="139"/>
        <v>5.8614976805831673E-3</v>
      </c>
      <c r="C669" s="6">
        <f t="shared" si="140"/>
        <v>-5.8614976805831673E-3</v>
      </c>
      <c r="D669" s="6">
        <v>0.17199999999999999</v>
      </c>
      <c r="E669" s="6">
        <v>5.7299999999999997E-2</v>
      </c>
      <c r="F669" s="7">
        <f t="shared" si="131"/>
        <v>-5.8614976805831673E-3</v>
      </c>
      <c r="G669" s="6">
        <f t="shared" si="132"/>
        <v>7.3160004042412182E-3</v>
      </c>
      <c r="H669" s="6">
        <f t="shared" si="141"/>
        <v>8.5533621484426919E-2</v>
      </c>
      <c r="I669" s="6">
        <f t="shared" si="133"/>
        <v>-0.41521401594310153</v>
      </c>
      <c r="J669" s="5"/>
      <c r="K669" s="8">
        <f t="shared" si="138"/>
        <v>0.58614976805831676</v>
      </c>
      <c r="L669" s="8">
        <f t="shared" si="142"/>
        <v>5.8614976805831673E-3</v>
      </c>
      <c r="M669" s="8">
        <f t="shared" si="143"/>
        <v>-5.8614976805831673E-3</v>
      </c>
      <c r="N669" s="8">
        <v>7.5700000000000003E-2</v>
      </c>
      <c r="O669" s="8">
        <v>1.9099999999999999E-2</v>
      </c>
      <c r="P669" s="9">
        <f t="shared" si="134"/>
        <v>-5.8614976805831673E-3</v>
      </c>
      <c r="Q669" s="8">
        <f t="shared" si="135"/>
        <v>2.1396714976805831E-3</v>
      </c>
      <c r="R669" s="6">
        <f t="shared" si="144"/>
        <v>4.6256583290171606E-2</v>
      </c>
      <c r="S669" s="6">
        <f t="shared" si="136"/>
        <v>-0.43168152767616647</v>
      </c>
      <c r="U669" s="8">
        <f>100*B669</f>
        <v>0.58614976805831676</v>
      </c>
      <c r="V669" s="8">
        <f t="shared" si="145"/>
        <v>5.8614976805831673E-3</v>
      </c>
      <c r="W669" s="8">
        <f t="shared" si="146"/>
        <v>-5.8614976805831673E-3</v>
      </c>
      <c r="X669" s="8">
        <v>2.7826499999999998</v>
      </c>
      <c r="Y669" s="8">
        <v>0.32465500000000003</v>
      </c>
      <c r="Z669" s="9">
        <f t="shared" si="147"/>
        <v>-5.8614976805831673E-3</v>
      </c>
      <c r="AA669" s="8">
        <f t="shared" si="148"/>
        <v>0.17064285510849903</v>
      </c>
      <c r="AB669" s="6">
        <f t="shared" si="149"/>
        <v>0.41308940328759225</v>
      </c>
      <c r="AC669" s="6">
        <f t="shared" si="150"/>
        <v>-0.13256147975627411</v>
      </c>
    </row>
    <row r="670" spans="1:29" hidden="1" x14ac:dyDescent="0.2">
      <c r="A670" s="6">
        <f t="shared" si="137"/>
        <v>0.58580858085808585</v>
      </c>
      <c r="B670" s="6">
        <f t="shared" si="139"/>
        <v>5.8580858085808584E-3</v>
      </c>
      <c r="C670" s="6">
        <f t="shared" si="140"/>
        <v>-5.8580858085808584E-3</v>
      </c>
      <c r="D670" s="6">
        <v>0.17199999999999999</v>
      </c>
      <c r="E670" s="6">
        <v>5.7299999999999997E-2</v>
      </c>
      <c r="F670" s="7">
        <f t="shared" si="131"/>
        <v>-5.8580858085808584E-3</v>
      </c>
      <c r="G670" s="6">
        <f t="shared" si="132"/>
        <v>7.3136530363036301E-3</v>
      </c>
      <c r="H670" s="6">
        <f t="shared" si="141"/>
        <v>8.5519898481602685E-2</v>
      </c>
      <c r="I670" s="6">
        <f t="shared" si="133"/>
        <v>-0.41517412349303107</v>
      </c>
      <c r="J670" s="5"/>
      <c r="K670" s="8">
        <f t="shared" si="138"/>
        <v>0.58580858085808585</v>
      </c>
      <c r="L670" s="8">
        <f t="shared" si="142"/>
        <v>5.8580858085808584E-3</v>
      </c>
      <c r="M670" s="8">
        <f t="shared" si="143"/>
        <v>-5.8580858085808584E-3</v>
      </c>
      <c r="N670" s="8">
        <v>7.5700000000000003E-2</v>
      </c>
      <c r="O670" s="8">
        <v>1.9099999999999999E-2</v>
      </c>
      <c r="P670" s="9">
        <f t="shared" si="134"/>
        <v>-5.8580858085808584E-3</v>
      </c>
      <c r="Q670" s="8">
        <f t="shared" si="135"/>
        <v>2.1386383828382841E-3</v>
      </c>
      <c r="R670" s="6">
        <f t="shared" si="144"/>
        <v>4.6245414722308247E-2</v>
      </c>
      <c r="S670" s="6">
        <f t="shared" si="136"/>
        <v>-0.43160775906412313</v>
      </c>
      <c r="U670" s="8">
        <f>100*D274</f>
        <v>0.58580858085808585</v>
      </c>
      <c r="V670" s="8">
        <f t="shared" si="145"/>
        <v>5.8580858085808584E-3</v>
      </c>
      <c r="W670" s="8">
        <f t="shared" si="146"/>
        <v>-5.8580858085808584E-3</v>
      </c>
      <c r="X670" s="8">
        <v>2.7826499999999998</v>
      </c>
      <c r="Y670" s="8">
        <v>0.32465500000000003</v>
      </c>
      <c r="Z670" s="9">
        <f t="shared" si="147"/>
        <v>-5.8580858085808584E-3</v>
      </c>
      <c r="AA670" s="8">
        <f t="shared" si="148"/>
        <v>0.17060487892599013</v>
      </c>
      <c r="AB670" s="6">
        <f t="shared" si="149"/>
        <v>0.41304343467242055</v>
      </c>
      <c r="AC670" s="6">
        <f t="shared" si="150"/>
        <v>-0.13255321989334279</v>
      </c>
    </row>
    <row r="671" spans="1:29" hidden="1" x14ac:dyDescent="0.2">
      <c r="A671" s="6">
        <f t="shared" si="137"/>
        <v>0.58547008547008539</v>
      </c>
      <c r="B671" s="6">
        <f t="shared" si="139"/>
        <v>5.8547008547008535E-3</v>
      </c>
      <c r="C671" s="6">
        <f t="shared" si="140"/>
        <v>-5.8547008547008535E-3</v>
      </c>
      <c r="D671" s="6">
        <v>0.17199999999999999</v>
      </c>
      <c r="E671" s="6">
        <v>5.7299999999999997E-2</v>
      </c>
      <c r="F671" s="7">
        <f t="shared" si="131"/>
        <v>-5.8547008547008535E-3</v>
      </c>
      <c r="G671" s="6">
        <f t="shared" si="132"/>
        <v>7.3113241880341864E-3</v>
      </c>
      <c r="H671" s="6">
        <f t="shared" si="141"/>
        <v>8.5506281570620221E-2</v>
      </c>
      <c r="I671" s="6">
        <f t="shared" si="133"/>
        <v>-0.41513453944947742</v>
      </c>
      <c r="J671" s="5"/>
      <c r="K671" s="8">
        <f t="shared" si="138"/>
        <v>0.58547008547008539</v>
      </c>
      <c r="L671" s="8">
        <f t="shared" si="142"/>
        <v>5.8547008547008535E-3</v>
      </c>
      <c r="M671" s="8">
        <f t="shared" si="143"/>
        <v>-5.8547008547008535E-3</v>
      </c>
      <c r="N671" s="8">
        <v>7.5700000000000003E-2</v>
      </c>
      <c r="O671" s="8">
        <v>1.9099999999999999E-2</v>
      </c>
      <c r="P671" s="9">
        <f t="shared" si="134"/>
        <v>-5.8547008547008535E-3</v>
      </c>
      <c r="Q671" s="8">
        <f t="shared" si="135"/>
        <v>2.1376134188034186E-3</v>
      </c>
      <c r="R671" s="6">
        <f t="shared" si="144"/>
        <v>4.6234331603294737E-2</v>
      </c>
      <c r="S671" s="6">
        <f t="shared" si="136"/>
        <v>-0.43153455484342629</v>
      </c>
      <c r="U671" s="8">
        <f>100*D275</f>
        <v>0.58547008547008539</v>
      </c>
      <c r="V671" s="8">
        <f t="shared" si="145"/>
        <v>5.8547008547008535E-3</v>
      </c>
      <c r="W671" s="8">
        <f t="shared" si="146"/>
        <v>-5.8547008547008535E-3</v>
      </c>
      <c r="X671" s="8">
        <v>2.7826499999999998</v>
      </c>
      <c r="Y671" s="8">
        <v>0.32465500000000003</v>
      </c>
      <c r="Z671" s="9">
        <f t="shared" si="147"/>
        <v>-5.8547008547008535E-3</v>
      </c>
      <c r="AA671" s="8">
        <f t="shared" si="148"/>
        <v>0.17056720235833334</v>
      </c>
      <c r="AB671" s="6">
        <f t="shared" si="149"/>
        <v>0.41299782367263549</v>
      </c>
      <c r="AC671" s="6">
        <f t="shared" si="150"/>
        <v>-0.13254502428847242</v>
      </c>
    </row>
    <row r="672" spans="1:29" hidden="1" x14ac:dyDescent="0.2">
      <c r="A672" s="6">
        <f t="shared" si="137"/>
        <v>0.58513425016371967</v>
      </c>
      <c r="B672" s="6">
        <f t="shared" si="139"/>
        <v>5.8513425016371969E-3</v>
      </c>
      <c r="C672" s="6">
        <f t="shared" si="140"/>
        <v>-5.8513425016371969E-3</v>
      </c>
      <c r="D672" s="6">
        <v>0.17199999999999999</v>
      </c>
      <c r="E672" s="6">
        <v>5.7299999999999997E-2</v>
      </c>
      <c r="F672" s="7">
        <f t="shared" si="131"/>
        <v>-5.8513425016371969E-3</v>
      </c>
      <c r="G672" s="6">
        <f t="shared" si="132"/>
        <v>7.3090136411263903E-3</v>
      </c>
      <c r="H672" s="6">
        <f t="shared" si="141"/>
        <v>8.5492769525418871E-2</v>
      </c>
      <c r="I672" s="6">
        <f t="shared" si="133"/>
        <v>-0.41509526024831067</v>
      </c>
      <c r="J672" s="5"/>
      <c r="K672" s="8">
        <f t="shared" si="138"/>
        <v>0.58513425016371967</v>
      </c>
      <c r="L672" s="8">
        <f t="shared" si="142"/>
        <v>5.8513425016371969E-3</v>
      </c>
      <c r="M672" s="8">
        <f t="shared" si="143"/>
        <v>-5.8513425016371969E-3</v>
      </c>
      <c r="N672" s="8">
        <v>7.5700000000000003E-2</v>
      </c>
      <c r="O672" s="8">
        <v>1.9099999999999999E-2</v>
      </c>
      <c r="P672" s="9">
        <f t="shared" si="134"/>
        <v>-5.8513425016371969E-3</v>
      </c>
      <c r="Q672" s="8">
        <f t="shared" si="135"/>
        <v>2.1365965094957435E-3</v>
      </c>
      <c r="R672" s="6">
        <f t="shared" si="144"/>
        <v>4.6223332955291567E-2</v>
      </c>
      <c r="S672" s="6">
        <f t="shared" si="136"/>
        <v>-0.43146190855542643</v>
      </c>
      <c r="U672" s="8">
        <f>100*D276</f>
        <v>0.58513425016371967</v>
      </c>
      <c r="V672" s="8">
        <f t="shared" si="145"/>
        <v>5.8513425016371969E-3</v>
      </c>
      <c r="W672" s="8">
        <f t="shared" si="146"/>
        <v>-5.8513425016371969E-3</v>
      </c>
      <c r="X672" s="8">
        <v>2.7826499999999998</v>
      </c>
      <c r="Y672" s="8">
        <v>0.32465500000000003</v>
      </c>
      <c r="Z672" s="9">
        <f t="shared" si="147"/>
        <v>-5.8513425016371969E-3</v>
      </c>
      <c r="AA672" s="8">
        <f t="shared" si="148"/>
        <v>0.17052982187372301</v>
      </c>
      <c r="AB672" s="6">
        <f t="shared" si="149"/>
        <v>0.41295256613044917</v>
      </c>
      <c r="AC672" s="6">
        <f t="shared" si="150"/>
        <v>-0.1325368921945716</v>
      </c>
    </row>
    <row r="673" spans="1:29" hidden="1" x14ac:dyDescent="0.2">
      <c r="A673" s="6">
        <f t="shared" si="137"/>
        <v>0.58480104370515329</v>
      </c>
      <c r="B673" s="6">
        <f t="shared" si="139"/>
        <v>5.8480104370515328E-3</v>
      </c>
      <c r="C673" s="6">
        <f t="shared" si="140"/>
        <v>-5.8480104370515328E-3</v>
      </c>
      <c r="D673" s="6">
        <v>0.17199999999999999</v>
      </c>
      <c r="E673" s="6">
        <v>5.7299999999999997E-2</v>
      </c>
      <c r="F673" s="7">
        <f t="shared" si="131"/>
        <v>-5.8480104370515328E-3</v>
      </c>
      <c r="G673" s="6">
        <f t="shared" si="132"/>
        <v>7.3067211806914535E-3</v>
      </c>
      <c r="H673" s="6">
        <f t="shared" si="141"/>
        <v>8.5479361138765267E-2</v>
      </c>
      <c r="I673" s="6">
        <f t="shared" si="133"/>
        <v>-0.41505628238013165</v>
      </c>
      <c r="J673" s="5"/>
      <c r="K673" s="8">
        <f t="shared" si="138"/>
        <v>0.58480104370515329</v>
      </c>
      <c r="L673" s="8">
        <f t="shared" si="142"/>
        <v>5.8480104370515328E-3</v>
      </c>
      <c r="M673" s="8">
        <f t="shared" si="143"/>
        <v>-5.8480104370515328E-3</v>
      </c>
      <c r="N673" s="8">
        <v>7.5700000000000003E-2</v>
      </c>
      <c r="O673" s="8">
        <v>1.9099999999999999E-2</v>
      </c>
      <c r="P673" s="9">
        <f t="shared" si="134"/>
        <v>-5.8480104370515328E-3</v>
      </c>
      <c r="Q673" s="8">
        <f t="shared" si="135"/>
        <v>2.1355875603392043E-3</v>
      </c>
      <c r="R673" s="6">
        <f t="shared" si="144"/>
        <v>4.6212417815336221E-2</v>
      </c>
      <c r="S673" s="6">
        <f t="shared" si="136"/>
        <v>-0.43138981383973729</v>
      </c>
      <c r="U673" s="8">
        <f>100*B673</f>
        <v>0.58480104370515329</v>
      </c>
      <c r="V673" s="8">
        <f t="shared" si="145"/>
        <v>5.8480104370515328E-3</v>
      </c>
      <c r="W673" s="8">
        <f t="shared" si="146"/>
        <v>-5.8480104370515328E-3</v>
      </c>
      <c r="X673" s="8">
        <v>2.7826499999999998</v>
      </c>
      <c r="Y673" s="8">
        <v>0.32465500000000003</v>
      </c>
      <c r="Z673" s="9">
        <f t="shared" si="147"/>
        <v>-5.8480104370515328E-3</v>
      </c>
      <c r="AA673" s="8">
        <f t="shared" si="148"/>
        <v>0.1704927339956458</v>
      </c>
      <c r="AB673" s="6">
        <f t="shared" si="149"/>
        <v>0.41290765795229056</v>
      </c>
      <c r="AC673" s="6">
        <f t="shared" si="150"/>
        <v>-0.13252882287608767</v>
      </c>
    </row>
    <row r="674" spans="1:29" hidden="1" x14ac:dyDescent="0.2">
      <c r="A674" s="6">
        <f t="shared" si="137"/>
        <v>0.58447043534762833</v>
      </c>
      <c r="B674" s="6">
        <f t="shared" si="139"/>
        <v>5.844704353476283E-3</v>
      </c>
      <c r="C674" s="6">
        <f t="shared" si="140"/>
        <v>-5.844704353476283E-3</v>
      </c>
      <c r="D674" s="6">
        <v>0.17199999999999999</v>
      </c>
      <c r="E674" s="6">
        <v>5.7299999999999997E-2</v>
      </c>
      <c r="F674" s="7">
        <f t="shared" si="131"/>
        <v>-5.844704353476283E-3</v>
      </c>
      <c r="G674" s="6">
        <f t="shared" si="132"/>
        <v>7.3044465951916816E-3</v>
      </c>
      <c r="H674" s="6">
        <f t="shared" si="141"/>
        <v>8.54660552218931E-2</v>
      </c>
      <c r="I674" s="6">
        <f t="shared" si="133"/>
        <v>-0.41501760238922414</v>
      </c>
      <c r="J674" s="5"/>
      <c r="K674" s="8">
        <f t="shared" si="138"/>
        <v>0.58447043534762833</v>
      </c>
      <c r="L674" s="8">
        <f t="shared" si="142"/>
        <v>5.844704353476283E-3</v>
      </c>
      <c r="M674" s="8">
        <f t="shared" si="143"/>
        <v>-5.844704353476283E-3</v>
      </c>
      <c r="N674" s="8">
        <v>7.5700000000000003E-2</v>
      </c>
      <c r="O674" s="8">
        <v>1.9099999999999999E-2</v>
      </c>
      <c r="P674" s="9">
        <f t="shared" si="134"/>
        <v>-5.844704353476283E-3</v>
      </c>
      <c r="Q674" s="8">
        <f t="shared" si="135"/>
        <v>2.1345864782326184E-3</v>
      </c>
      <c r="R674" s="6">
        <f t="shared" si="144"/>
        <v>4.6201585235061127E-2</v>
      </c>
      <c r="S674" s="6">
        <f t="shared" si="136"/>
        <v>-0.43131826443237203</v>
      </c>
      <c r="U674" s="8">
        <f>100*D278</f>
        <v>0.58447043534762833</v>
      </c>
      <c r="V674" s="8">
        <f t="shared" si="145"/>
        <v>5.844704353476283E-3</v>
      </c>
      <c r="W674" s="8">
        <f t="shared" si="146"/>
        <v>-5.844704353476283E-3</v>
      </c>
      <c r="X674" s="8">
        <v>2.7826499999999998</v>
      </c>
      <c r="Y674" s="8">
        <v>0.32465500000000003</v>
      </c>
      <c r="Z674" s="9">
        <f t="shared" si="147"/>
        <v>-5.844704353476283E-3</v>
      </c>
      <c r="AA674" s="8">
        <f t="shared" si="148"/>
        <v>0.17045593530180314</v>
      </c>
      <c r="AB674" s="6">
        <f t="shared" si="149"/>
        <v>0.41286309510757091</v>
      </c>
      <c r="AC674" s="6">
        <f t="shared" si="150"/>
        <v>-0.13252081560878498</v>
      </c>
    </row>
    <row r="675" spans="1:29" hidden="1" x14ac:dyDescent="0.2">
      <c r="A675" s="6">
        <f t="shared" si="137"/>
        <v>0.58414239482200647</v>
      </c>
      <c r="B675" s="6">
        <f t="shared" si="139"/>
        <v>5.8414239482200651E-3</v>
      </c>
      <c r="C675" s="6">
        <f t="shared" si="140"/>
        <v>-5.8414239482200651E-3</v>
      </c>
      <c r="D675" s="6">
        <v>0.17199999999999999</v>
      </c>
      <c r="E675" s="6">
        <v>5.7299999999999997E-2</v>
      </c>
      <c r="F675" s="7">
        <f t="shared" si="131"/>
        <v>-5.8414239482200651E-3</v>
      </c>
      <c r="G675" s="6">
        <f t="shared" si="132"/>
        <v>7.3021896763754042E-3</v>
      </c>
      <c r="H675" s="6">
        <f t="shared" si="141"/>
        <v>8.5452850604151323E-2</v>
      </c>
      <c r="I675" s="6">
        <f t="shared" si="133"/>
        <v>-0.41497921687253297</v>
      </c>
      <c r="J675" s="5"/>
      <c r="K675" s="8">
        <f t="shared" si="138"/>
        <v>0.58414239482200647</v>
      </c>
      <c r="L675" s="8">
        <f t="shared" si="142"/>
        <v>5.8414239482200651E-3</v>
      </c>
      <c r="M675" s="8">
        <f t="shared" si="143"/>
        <v>-5.8414239482200651E-3</v>
      </c>
      <c r="N675" s="8">
        <v>7.5700000000000003E-2</v>
      </c>
      <c r="O675" s="8">
        <v>1.9099999999999999E-2</v>
      </c>
      <c r="P675" s="9">
        <f t="shared" si="134"/>
        <v>-5.8414239482200651E-3</v>
      </c>
      <c r="Q675" s="8">
        <f t="shared" si="135"/>
        <v>2.1335931715210357E-3</v>
      </c>
      <c r="R675" s="6">
        <f t="shared" si="144"/>
        <v>4.6190834280417967E-2</v>
      </c>
      <c r="S675" s="6">
        <f t="shared" si="136"/>
        <v>-0.43124725416392307</v>
      </c>
      <c r="U675" s="8">
        <f>100*D279</f>
        <v>0.58414239482200647</v>
      </c>
      <c r="V675" s="8">
        <f t="shared" si="145"/>
        <v>5.8414239482200651E-3</v>
      </c>
      <c r="W675" s="8">
        <f t="shared" si="146"/>
        <v>-5.8414239482200651E-3</v>
      </c>
      <c r="X675" s="8">
        <v>2.7826499999999998</v>
      </c>
      <c r="Y675" s="8">
        <v>0.32465500000000003</v>
      </c>
      <c r="Z675" s="9">
        <f t="shared" si="147"/>
        <v>-5.8414239482200651E-3</v>
      </c>
      <c r="AA675" s="8">
        <f t="shared" si="148"/>
        <v>0.17041942242305827</v>
      </c>
      <c r="AB675" s="6">
        <f t="shared" si="149"/>
        <v>0.41281887362747632</v>
      </c>
      <c r="AC675" s="6">
        <f t="shared" si="150"/>
        <v>-0.13251286967952786</v>
      </c>
    </row>
    <row r="676" spans="1:29" hidden="1" x14ac:dyDescent="0.2">
      <c r="A676" s="6">
        <f t="shared" si="137"/>
        <v>0.58381689232753065</v>
      </c>
      <c r="B676" s="6">
        <f t="shared" si="139"/>
        <v>5.8381689232753064E-3</v>
      </c>
      <c r="C676" s="6">
        <f t="shared" si="140"/>
        <v>-5.8381689232753064E-3</v>
      </c>
      <c r="D676" s="6">
        <v>0.17199999999999999</v>
      </c>
      <c r="E676" s="6">
        <v>5.7299999999999997E-2</v>
      </c>
      <c r="F676" s="7">
        <f t="shared" si="131"/>
        <v>-5.8381689232753064E-3</v>
      </c>
      <c r="G676" s="6">
        <f t="shared" si="132"/>
        <v>7.2999502192134099E-3</v>
      </c>
      <c r="H676" s="6">
        <f t="shared" si="141"/>
        <v>8.5439746132660116E-2</v>
      </c>
      <c r="I676" s="6">
        <f t="shared" si="133"/>
        <v>-0.4149411224786631</v>
      </c>
      <c r="J676" s="5"/>
      <c r="K676" s="8">
        <f t="shared" si="138"/>
        <v>0.58381689232753065</v>
      </c>
      <c r="L676" s="8">
        <f t="shared" si="142"/>
        <v>5.8381689232753064E-3</v>
      </c>
      <c r="M676" s="8">
        <f t="shared" si="143"/>
        <v>-5.8381689232753064E-3</v>
      </c>
      <c r="N676" s="8">
        <v>7.5700000000000003E-2</v>
      </c>
      <c r="O676" s="8">
        <v>1.9099999999999999E-2</v>
      </c>
      <c r="P676" s="9">
        <f t="shared" si="134"/>
        <v>-5.8381689232753064E-3</v>
      </c>
      <c r="Q676" s="8">
        <f t="shared" si="135"/>
        <v>2.1326075499677631E-3</v>
      </c>
      <c r="R676" s="6">
        <f t="shared" si="144"/>
        <v>4.618016403140815E-2</v>
      </c>
      <c r="S676" s="6">
        <f t="shared" si="136"/>
        <v>-0.43117677695778173</v>
      </c>
      <c r="U676" s="8">
        <f>100*D280</f>
        <v>0.58381689232753065</v>
      </c>
      <c r="V676" s="8">
        <f t="shared" si="145"/>
        <v>5.8381689232753064E-3</v>
      </c>
      <c r="W676" s="8">
        <f t="shared" si="146"/>
        <v>-5.8381689232753064E-3</v>
      </c>
      <c r="X676" s="8">
        <v>2.7826499999999998</v>
      </c>
      <c r="Y676" s="8">
        <v>0.32465500000000003</v>
      </c>
      <c r="Z676" s="9">
        <f t="shared" si="147"/>
        <v>-5.8381689232753064E-3</v>
      </c>
      <c r="AA676" s="8">
        <f t="shared" si="148"/>
        <v>0.17038319204240815</v>
      </c>
      <c r="AB676" s="6">
        <f t="shared" si="149"/>
        <v>0.41277498960378906</v>
      </c>
      <c r="AC676" s="6">
        <f t="shared" si="150"/>
        <v>-0.13250498438606886</v>
      </c>
    </row>
    <row r="677" spans="1:29" hidden="1" x14ac:dyDescent="0.2">
      <c r="A677" s="6">
        <f t="shared" si="137"/>
        <v>0.58349389852280031</v>
      </c>
      <c r="B677" s="6">
        <f t="shared" si="139"/>
        <v>5.8349389852280029E-3</v>
      </c>
      <c r="C677" s="6">
        <f t="shared" si="140"/>
        <v>-5.8349389852280029E-3</v>
      </c>
      <c r="D677" s="6">
        <v>0.17199999999999999</v>
      </c>
      <c r="E677" s="6">
        <v>5.7299999999999997E-2</v>
      </c>
      <c r="F677" s="7">
        <f t="shared" si="131"/>
        <v>-5.8349389852280029E-3</v>
      </c>
      <c r="G677" s="6">
        <f t="shared" si="132"/>
        <v>7.2977280218368655E-3</v>
      </c>
      <c r="H677" s="6">
        <f t="shared" si="141"/>
        <v>8.5426740671974991E-2</v>
      </c>
      <c r="I677" s="6">
        <f t="shared" si="133"/>
        <v>-0.4149033159069041</v>
      </c>
      <c r="J677" s="5"/>
      <c r="K677" s="8">
        <f t="shared" si="138"/>
        <v>0.58349389852280031</v>
      </c>
      <c r="L677" s="8">
        <f t="shared" si="142"/>
        <v>5.8349389852280029E-3</v>
      </c>
      <c r="M677" s="8">
        <f t="shared" si="143"/>
        <v>-5.8349389852280029E-3</v>
      </c>
      <c r="N677" s="8">
        <v>7.5700000000000003E-2</v>
      </c>
      <c r="O677" s="8">
        <v>1.9099999999999999E-2</v>
      </c>
      <c r="P677" s="9">
        <f t="shared" si="134"/>
        <v>-5.8349389852280029E-3</v>
      </c>
      <c r="Q677" s="8">
        <f t="shared" si="135"/>
        <v>2.1316295247270395E-3</v>
      </c>
      <c r="R677" s="6">
        <f t="shared" si="144"/>
        <v>4.6169573581819438E-2</v>
      </c>
      <c r="S677" s="6">
        <f t="shared" si="136"/>
        <v>-0.43110682682839785</v>
      </c>
      <c r="U677" s="8">
        <f>100*B677</f>
        <v>0.58349389852280031</v>
      </c>
      <c r="V677" s="8">
        <f t="shared" si="145"/>
        <v>5.8349389852280029E-3</v>
      </c>
      <c r="W677" s="8">
        <f t="shared" si="146"/>
        <v>-5.8349389852280029E-3</v>
      </c>
      <c r="X677" s="8">
        <v>2.7826499999999998</v>
      </c>
      <c r="Y677" s="8">
        <v>0.32465500000000003</v>
      </c>
      <c r="Z677" s="9">
        <f t="shared" si="147"/>
        <v>-5.8349389852280029E-3</v>
      </c>
      <c r="AA677" s="8">
        <f t="shared" si="148"/>
        <v>0.17034724089397885</v>
      </c>
      <c r="AB677" s="6">
        <f t="shared" si="149"/>
        <v>0.41273143918773481</v>
      </c>
      <c r="AC677" s="6">
        <f t="shared" si="150"/>
        <v>-0.13249715903684164</v>
      </c>
    </row>
    <row r="678" spans="1:29" hidden="1" x14ac:dyDescent="0.2">
      <c r="A678" s="6">
        <f t="shared" si="137"/>
        <v>0.58317338451695455</v>
      </c>
      <c r="B678" s="6">
        <f t="shared" si="139"/>
        <v>5.8317338451695459E-3</v>
      </c>
      <c r="C678" s="6">
        <f t="shared" si="140"/>
        <v>-5.8317338451695459E-3</v>
      </c>
      <c r="D678" s="6">
        <v>0.17199999999999999</v>
      </c>
      <c r="E678" s="6">
        <v>5.7299999999999997E-2</v>
      </c>
      <c r="F678" s="7">
        <f t="shared" si="131"/>
        <v>-5.8317338451695459E-3</v>
      </c>
      <c r="G678" s="6">
        <f t="shared" si="132"/>
        <v>7.2955228854766465E-3</v>
      </c>
      <c r="H678" s="6">
        <f t="shared" si="141"/>
        <v>8.5413833103758122E-2</v>
      </c>
      <c r="I678" s="6">
        <f t="shared" si="133"/>
        <v>-0.41486579390627365</v>
      </c>
      <c r="J678" s="5"/>
      <c r="K678" s="8">
        <f t="shared" si="138"/>
        <v>0.58317338451695455</v>
      </c>
      <c r="L678" s="8">
        <f t="shared" si="142"/>
        <v>5.8317338451695459E-3</v>
      </c>
      <c r="M678" s="8">
        <f t="shared" si="143"/>
        <v>-5.8317338451695459E-3</v>
      </c>
      <c r="N678" s="8">
        <v>7.5700000000000003E-2</v>
      </c>
      <c r="O678" s="8">
        <v>1.9099999999999999E-2</v>
      </c>
      <c r="P678" s="9">
        <f t="shared" si="134"/>
        <v>-5.8317338451695459E-3</v>
      </c>
      <c r="Q678" s="8">
        <f t="shared" si="135"/>
        <v>2.1306590083173386E-3</v>
      </c>
      <c r="R678" s="6">
        <f t="shared" si="144"/>
        <v>4.6159062038968454E-2</v>
      </c>
      <c r="S678" s="6">
        <f t="shared" si="136"/>
        <v>-0.43103739787958023</v>
      </c>
      <c r="U678" s="8">
        <f>100*D282</f>
        <v>0.58317338451695455</v>
      </c>
      <c r="V678" s="8">
        <f t="shared" si="145"/>
        <v>5.8317338451695459E-3</v>
      </c>
      <c r="W678" s="8">
        <f t="shared" si="146"/>
        <v>-5.8317338451695459E-3</v>
      </c>
      <c r="X678" s="8">
        <v>2.7826499999999998</v>
      </c>
      <c r="Y678" s="8">
        <v>0.32465500000000003</v>
      </c>
      <c r="Z678" s="9">
        <f t="shared" si="147"/>
        <v>-5.8317338451695459E-3</v>
      </c>
      <c r="AA678" s="8">
        <f t="shared" si="148"/>
        <v>0.17031156576204415</v>
      </c>
      <c r="AB678" s="6">
        <f t="shared" si="149"/>
        <v>0.4126882185888569</v>
      </c>
      <c r="AC678" s="6">
        <f t="shared" si="150"/>
        <v>-0.13248939295075862</v>
      </c>
    </row>
    <row r="679" spans="1:29" hidden="1" x14ac:dyDescent="0.2">
      <c r="A679" s="6">
        <f t="shared" si="137"/>
        <v>0.58285532186105804</v>
      </c>
      <c r="B679" s="6">
        <f t="shared" si="139"/>
        <v>5.8285532186105804E-3</v>
      </c>
      <c r="C679" s="6">
        <f t="shared" si="140"/>
        <v>-5.8285532186105804E-3</v>
      </c>
      <c r="D679" s="6">
        <v>0.17199999999999999</v>
      </c>
      <c r="E679" s="6">
        <v>5.7299999999999997E-2</v>
      </c>
      <c r="F679" s="7">
        <f t="shared" si="131"/>
        <v>-5.8285532186105804E-3</v>
      </c>
      <c r="G679" s="6">
        <f t="shared" si="132"/>
        <v>7.2933346144040782E-3</v>
      </c>
      <c r="H679" s="6">
        <f t="shared" si="141"/>
        <v>8.5401022326457424E-2</v>
      </c>
      <c r="I679" s="6">
        <f t="shared" si="133"/>
        <v>-0.41482855327458557</v>
      </c>
      <c r="J679" s="5"/>
      <c r="K679" s="8">
        <f t="shared" si="138"/>
        <v>0.58285532186105804</v>
      </c>
      <c r="L679" s="8">
        <f t="shared" si="142"/>
        <v>5.8285532186105804E-3</v>
      </c>
      <c r="M679" s="8">
        <f t="shared" si="143"/>
        <v>-5.8285532186105804E-3</v>
      </c>
      <c r="N679" s="8">
        <v>7.5700000000000003E-2</v>
      </c>
      <c r="O679" s="8">
        <v>1.9099999999999999E-2</v>
      </c>
      <c r="P679" s="9">
        <f t="shared" si="134"/>
        <v>-5.8285532186105804E-3</v>
      </c>
      <c r="Q679" s="8">
        <f t="shared" si="135"/>
        <v>2.1296959145952836E-3</v>
      </c>
      <c r="R679" s="6">
        <f t="shared" si="144"/>
        <v>4.6148628523448927E-2</v>
      </c>
      <c r="S679" s="6">
        <f t="shared" si="136"/>
        <v>-0.43096848430283302</v>
      </c>
      <c r="U679" s="8">
        <f>100*D283</f>
        <v>0.58285532186105804</v>
      </c>
      <c r="V679" s="8">
        <f t="shared" si="145"/>
        <v>5.8285532186105804E-3</v>
      </c>
      <c r="W679" s="8">
        <f t="shared" si="146"/>
        <v>-5.8285532186105804E-3</v>
      </c>
      <c r="X679" s="8">
        <v>2.7826499999999998</v>
      </c>
      <c r="Y679" s="8">
        <v>0.32465500000000003</v>
      </c>
      <c r="Z679" s="9">
        <f t="shared" si="147"/>
        <v>-5.8285532186105804E-3</v>
      </c>
      <c r="AA679" s="8">
        <f t="shared" si="148"/>
        <v>0.17027616348006697</v>
      </c>
      <c r="AB679" s="6">
        <f t="shared" si="149"/>
        <v>0.41264532407391574</v>
      </c>
      <c r="AC679" s="6">
        <f t="shared" si="150"/>
        <v>-0.13248168545701325</v>
      </c>
    </row>
    <row r="680" spans="1:29" hidden="1" x14ac:dyDescent="0.2">
      <c r="A680" s="6">
        <f t="shared" si="137"/>
        <v>0.58253968253968258</v>
      </c>
      <c r="B680" s="6">
        <f t="shared" si="139"/>
        <v>5.8253968253968256E-3</v>
      </c>
      <c r="C680" s="6">
        <f t="shared" si="140"/>
        <v>-5.8253968253968256E-3</v>
      </c>
      <c r="D680" s="6">
        <v>0.17199999999999999</v>
      </c>
      <c r="E680" s="6">
        <v>5.7299999999999997E-2</v>
      </c>
      <c r="F680" s="7">
        <f t="shared" si="131"/>
        <v>-5.8253968253968256E-3</v>
      </c>
      <c r="G680" s="6">
        <f t="shared" si="132"/>
        <v>7.2911630158730154E-3</v>
      </c>
      <c r="H680" s="6">
        <f t="shared" si="141"/>
        <v>8.5388307254992565E-2</v>
      </c>
      <c r="I680" s="6">
        <f t="shared" si="133"/>
        <v>-0.41479159085753659</v>
      </c>
      <c r="J680" s="5"/>
      <c r="K680" s="8">
        <f t="shared" si="138"/>
        <v>0.58253968253968258</v>
      </c>
      <c r="L680" s="8">
        <f t="shared" si="142"/>
        <v>5.8253968253968256E-3</v>
      </c>
      <c r="M680" s="8">
        <f t="shared" si="143"/>
        <v>-5.8253968253968256E-3</v>
      </c>
      <c r="N680" s="8">
        <v>7.5700000000000003E-2</v>
      </c>
      <c r="O680" s="8">
        <v>1.9099999999999999E-2</v>
      </c>
      <c r="P680" s="9">
        <f t="shared" si="134"/>
        <v>-5.8253968253968256E-3</v>
      </c>
      <c r="Q680" s="8">
        <f t="shared" si="135"/>
        <v>2.1287401587301589E-3</v>
      </c>
      <c r="R680" s="6">
        <f t="shared" si="144"/>
        <v>4.6138272168885552E-2</v>
      </c>
      <c r="S680" s="6">
        <f t="shared" si="136"/>
        <v>-0.43090008037573024</v>
      </c>
      <c r="U680" s="8">
        <f>100*D284</f>
        <v>0.58253968253968258</v>
      </c>
      <c r="V680" s="8">
        <f t="shared" si="145"/>
        <v>5.8253968253968256E-3</v>
      </c>
      <c r="W680" s="8">
        <f t="shared" si="146"/>
        <v>-5.8253968253968256E-3</v>
      </c>
      <c r="X680" s="8">
        <v>2.7826499999999998</v>
      </c>
      <c r="Y680" s="8">
        <v>0.32465500000000003</v>
      </c>
      <c r="Z680" s="9">
        <f t="shared" si="147"/>
        <v>-5.8253968253968256E-3</v>
      </c>
      <c r="AA680" s="8">
        <f t="shared" si="148"/>
        <v>0.17024103092976192</v>
      </c>
      <c r="AB680" s="6">
        <f t="shared" si="149"/>
        <v>0.41260275196581264</v>
      </c>
      <c r="AC680" s="6">
        <f t="shared" si="150"/>
        <v>-0.13247403589488665</v>
      </c>
    </row>
    <row r="681" spans="1:29" hidden="1" x14ac:dyDescent="0.2">
      <c r="A681" s="6">
        <f t="shared" si="137"/>
        <v>0.58222643896268189</v>
      </c>
      <c r="B681" s="6">
        <f t="shared" si="139"/>
        <v>5.8222643896268193E-3</v>
      </c>
      <c r="C681" s="6">
        <f t="shared" si="140"/>
        <v>-5.8222643896268193E-3</v>
      </c>
      <c r="D681" s="6">
        <v>0.17199999999999999</v>
      </c>
      <c r="E681" s="6">
        <v>5.7299999999999997E-2</v>
      </c>
      <c r="F681" s="7">
        <f t="shared" si="131"/>
        <v>-5.8222643896268193E-3</v>
      </c>
      <c r="G681" s="6">
        <f t="shared" si="132"/>
        <v>7.2890079000632506E-3</v>
      </c>
      <c r="H681" s="6">
        <f t="shared" si="141"/>
        <v>8.5375686820448188E-2</v>
      </c>
      <c r="I681" s="6">
        <f t="shared" si="133"/>
        <v>-0.41475490354781452</v>
      </c>
      <c r="J681" s="5"/>
      <c r="K681" s="8">
        <f t="shared" si="138"/>
        <v>0.58222643896268189</v>
      </c>
      <c r="L681" s="8">
        <f t="shared" si="142"/>
        <v>5.8222643896268193E-3</v>
      </c>
      <c r="M681" s="8">
        <f t="shared" si="143"/>
        <v>-5.8222643896268193E-3</v>
      </c>
      <c r="N681" s="8">
        <v>7.5700000000000003E-2</v>
      </c>
      <c r="O681" s="8">
        <v>1.9099999999999999E-2</v>
      </c>
      <c r="P681" s="9">
        <f t="shared" si="134"/>
        <v>-5.8222643896268193E-3</v>
      </c>
      <c r="Q681" s="8">
        <f t="shared" si="135"/>
        <v>2.1277916571790009E-3</v>
      </c>
      <c r="R681" s="6">
        <f t="shared" si="144"/>
        <v>4.6127992121693322E-2</v>
      </c>
      <c r="S681" s="6">
        <f t="shared" si="136"/>
        <v>-0.43083218046032573</v>
      </c>
      <c r="U681" s="8">
        <f>100*B681</f>
        <v>0.58222643896268189</v>
      </c>
      <c r="V681" s="8">
        <f t="shared" si="145"/>
        <v>5.8222643896268193E-3</v>
      </c>
      <c r="W681" s="8">
        <f t="shared" si="146"/>
        <v>-5.8222643896268193E-3</v>
      </c>
      <c r="X681" s="8">
        <v>2.7826499999999998</v>
      </c>
      <c r="Y681" s="8">
        <v>0.32465500000000003</v>
      </c>
      <c r="Z681" s="9">
        <f t="shared" si="147"/>
        <v>-5.8222643896268193E-3</v>
      </c>
      <c r="AA681" s="8">
        <f t="shared" si="148"/>
        <v>0.1702061650401803</v>
      </c>
      <c r="AB681" s="6">
        <f t="shared" si="149"/>
        <v>0.41256049864253885</v>
      </c>
      <c r="AC681" s="6">
        <f t="shared" si="150"/>
        <v>-0.13246644361355883</v>
      </c>
    </row>
    <row r="682" spans="1:29" hidden="1" x14ac:dyDescent="0.2">
      <c r="A682" s="6">
        <f t="shared" si="137"/>
        <v>0.58191556395715183</v>
      </c>
      <c r="B682" s="6">
        <f t="shared" si="139"/>
        <v>5.8191556395715185E-3</v>
      </c>
      <c r="C682" s="6">
        <f t="shared" si="140"/>
        <v>-5.8191556395715185E-3</v>
      </c>
      <c r="D682" s="6">
        <v>0.17199999999999999</v>
      </c>
      <c r="E682" s="6">
        <v>5.7299999999999997E-2</v>
      </c>
      <c r="F682" s="7">
        <f t="shared" si="131"/>
        <v>-5.8191556395715185E-3</v>
      </c>
      <c r="G682" s="6">
        <f t="shared" si="132"/>
        <v>7.286869080025204E-3</v>
      </c>
      <c r="H682" s="6">
        <f t="shared" si="141"/>
        <v>8.5363159969773866E-2</v>
      </c>
      <c r="I682" s="6">
        <f t="shared" si="133"/>
        <v>-0.41471848828422636</v>
      </c>
      <c r="J682" s="5"/>
      <c r="K682" s="8">
        <f t="shared" si="138"/>
        <v>0.58191556395715183</v>
      </c>
      <c r="L682" s="8">
        <f t="shared" si="142"/>
        <v>5.8191556395715185E-3</v>
      </c>
      <c r="M682" s="8">
        <f t="shared" si="143"/>
        <v>-5.8191556395715185E-3</v>
      </c>
      <c r="N682" s="8">
        <v>7.5700000000000003E-2</v>
      </c>
      <c r="O682" s="8">
        <v>1.9099999999999999E-2</v>
      </c>
      <c r="P682" s="9">
        <f t="shared" si="134"/>
        <v>-5.8191556395715185E-3</v>
      </c>
      <c r="Q682" s="8">
        <f t="shared" si="135"/>
        <v>2.1268503276622558E-3</v>
      </c>
      <c r="R682" s="6">
        <f t="shared" si="144"/>
        <v>4.6117787540842156E-2</v>
      </c>
      <c r="S682" s="6">
        <f t="shared" si="136"/>
        <v>-0.43076477900159937</v>
      </c>
      <c r="U682" s="8">
        <f>100*D286</f>
        <v>0.58191556395715183</v>
      </c>
      <c r="V682" s="8">
        <f t="shared" si="145"/>
        <v>5.8191556395715185E-3</v>
      </c>
      <c r="W682" s="8">
        <f t="shared" si="146"/>
        <v>-5.8191556395715185E-3</v>
      </c>
      <c r="X682" s="8">
        <v>2.7826499999999998</v>
      </c>
      <c r="Y682" s="8">
        <v>0.32465500000000003</v>
      </c>
      <c r="Z682" s="9">
        <f t="shared" si="147"/>
        <v>-5.8191556395715185E-3</v>
      </c>
      <c r="AA682" s="8">
        <f t="shared" si="148"/>
        <v>0.17017156278681478</v>
      </c>
      <c r="AB682" s="6">
        <f t="shared" si="149"/>
        <v>0.41251856053614699</v>
      </c>
      <c r="AC682" s="6">
        <f t="shared" si="150"/>
        <v>-0.13245890797192372</v>
      </c>
    </row>
    <row r="683" spans="1:29" hidden="1" x14ac:dyDescent="0.2">
      <c r="A683" s="6">
        <f t="shared" si="137"/>
        <v>0.5816070307595731</v>
      </c>
      <c r="B683" s="6">
        <f t="shared" si="139"/>
        <v>5.8160703075957306E-3</v>
      </c>
      <c r="C683" s="6">
        <f t="shared" si="140"/>
        <v>-5.8160703075957306E-3</v>
      </c>
      <c r="D683" s="6">
        <v>0.17199999999999999</v>
      </c>
      <c r="E683" s="6">
        <v>5.7299999999999997E-2</v>
      </c>
      <c r="F683" s="7">
        <f t="shared" si="131"/>
        <v>-5.8160703075957306E-3</v>
      </c>
      <c r="G683" s="6">
        <f t="shared" si="132"/>
        <v>7.284746371625862E-3</v>
      </c>
      <c r="H683" s="6">
        <f t="shared" si="141"/>
        <v>8.5350725665490748E-2</v>
      </c>
      <c r="I683" s="6">
        <f t="shared" si="133"/>
        <v>-0.41468234205084525</v>
      </c>
      <c r="J683" s="5"/>
      <c r="K683" s="8">
        <f t="shared" si="138"/>
        <v>0.5816070307595731</v>
      </c>
      <c r="L683" s="8">
        <f t="shared" si="142"/>
        <v>5.8160703075957306E-3</v>
      </c>
      <c r="M683" s="8">
        <f t="shared" si="143"/>
        <v>-5.8160703075957306E-3</v>
      </c>
      <c r="N683" s="8">
        <v>7.5700000000000003E-2</v>
      </c>
      <c r="O683" s="8">
        <v>1.9099999999999999E-2</v>
      </c>
      <c r="P683" s="9">
        <f t="shared" si="134"/>
        <v>-5.8160703075957306E-3</v>
      </c>
      <c r="Q683" s="8">
        <f t="shared" si="135"/>
        <v>2.1259160891399873E-3</v>
      </c>
      <c r="R683" s="6">
        <f t="shared" si="144"/>
        <v>4.6107657597626743E-2</v>
      </c>
      <c r="S683" s="6">
        <f t="shared" si="136"/>
        <v>-0.43069787052593617</v>
      </c>
      <c r="U683" s="8">
        <f>100*D287</f>
        <v>0.5816070307595731</v>
      </c>
      <c r="V683" s="8">
        <f t="shared" si="145"/>
        <v>5.8160703075957306E-3</v>
      </c>
      <c r="W683" s="8">
        <f t="shared" si="146"/>
        <v>-5.8160703075957306E-3</v>
      </c>
      <c r="X683" s="8">
        <v>2.7826499999999998</v>
      </c>
      <c r="Y683" s="8">
        <v>0.32465500000000003</v>
      </c>
      <c r="Z683" s="9">
        <f t="shared" si="147"/>
        <v>-5.8160703075957306E-3</v>
      </c>
      <c r="AA683" s="8">
        <f t="shared" si="148"/>
        <v>0.17013722119072505</v>
      </c>
      <c r="AB683" s="6">
        <f t="shared" si="149"/>
        <v>0.41247693413174641</v>
      </c>
      <c r="AC683" s="6">
        <f t="shared" si="150"/>
        <v>-0.13245142833840878</v>
      </c>
    </row>
    <row r="684" spans="1:29" hidden="1" x14ac:dyDescent="0.2">
      <c r="A684" s="6">
        <f t="shared" si="137"/>
        <v>0.58130081300813008</v>
      </c>
      <c r="B684" s="6">
        <f t="shared" si="139"/>
        <v>5.8130081300813005E-3</v>
      </c>
      <c r="C684" s="6">
        <f t="shared" si="140"/>
        <v>-5.8130081300813005E-3</v>
      </c>
      <c r="D684" s="6">
        <v>0.17199999999999999</v>
      </c>
      <c r="E684" s="6">
        <v>5.7299999999999997E-2</v>
      </c>
      <c r="F684" s="7">
        <f t="shared" si="131"/>
        <v>-5.8130081300813005E-3</v>
      </c>
      <c r="G684" s="6">
        <f t="shared" si="132"/>
        <v>7.2826395934959343E-3</v>
      </c>
      <c r="H684" s="6">
        <f t="shared" si="141"/>
        <v>8.5338382885404698E-2</v>
      </c>
      <c r="I684" s="6">
        <f t="shared" si="133"/>
        <v>-0.41464646187617649</v>
      </c>
      <c r="J684" s="5"/>
      <c r="K684" s="8">
        <f t="shared" si="138"/>
        <v>0.58130081300813008</v>
      </c>
      <c r="L684" s="8">
        <f t="shared" si="142"/>
        <v>5.8130081300813005E-3</v>
      </c>
      <c r="M684" s="8">
        <f t="shared" si="143"/>
        <v>-5.8130081300813005E-3</v>
      </c>
      <c r="N684" s="8">
        <v>7.5700000000000003E-2</v>
      </c>
      <c r="O684" s="8">
        <v>1.9099999999999999E-2</v>
      </c>
      <c r="P684" s="9">
        <f t="shared" si="134"/>
        <v>-5.8130081300813005E-3</v>
      </c>
      <c r="Q684" s="8">
        <f t="shared" si="135"/>
        <v>2.1249888617886179E-3</v>
      </c>
      <c r="R684" s="6">
        <f t="shared" si="144"/>
        <v>4.609760147544141E-2</v>
      </c>
      <c r="S684" s="6">
        <f t="shared" si="136"/>
        <v>-0.43063144963963934</v>
      </c>
      <c r="U684" s="8">
        <f>100*D288</f>
        <v>0.58130081300813008</v>
      </c>
      <c r="V684" s="8">
        <f t="shared" si="145"/>
        <v>5.8130081300813005E-3</v>
      </c>
      <c r="W684" s="8">
        <f t="shared" si="146"/>
        <v>-5.8130081300813005E-3</v>
      </c>
      <c r="X684" s="8">
        <v>2.7826499999999998</v>
      </c>
      <c r="Y684" s="8">
        <v>0.32465500000000003</v>
      </c>
      <c r="Z684" s="9">
        <f t="shared" si="147"/>
        <v>-5.8130081300813005E-3</v>
      </c>
      <c r="AA684" s="8">
        <f t="shared" si="148"/>
        <v>0.17010313731768295</v>
      </c>
      <c r="AB684" s="6">
        <f t="shared" si="149"/>
        <v>0.41243561596652023</v>
      </c>
      <c r="AC684" s="6">
        <f t="shared" si="150"/>
        <v>-0.1324440040907984</v>
      </c>
    </row>
    <row r="685" spans="1:29" hidden="1" x14ac:dyDescent="0.2">
      <c r="A685" s="6">
        <f t="shared" si="137"/>
        <v>0.5809968847352025</v>
      </c>
      <c r="B685" s="6">
        <f t="shared" si="139"/>
        <v>5.8099688473520249E-3</v>
      </c>
      <c r="C685" s="6">
        <f t="shared" si="140"/>
        <v>-5.8099688473520249E-3</v>
      </c>
      <c r="D685" s="6">
        <v>0.17199999999999999</v>
      </c>
      <c r="E685" s="6">
        <v>5.7299999999999997E-2</v>
      </c>
      <c r="F685" s="7">
        <f t="shared" si="131"/>
        <v>-5.8099688473520249E-3</v>
      </c>
      <c r="G685" s="6">
        <f t="shared" si="132"/>
        <v>7.2805485669781922E-3</v>
      </c>
      <c r="H685" s="6">
        <f t="shared" si="141"/>
        <v>8.5326130622325733E-2</v>
      </c>
      <c r="I685" s="6">
        <f t="shared" si="133"/>
        <v>-0.41461084483234228</v>
      </c>
      <c r="J685" s="5"/>
      <c r="K685" s="8">
        <f t="shared" si="138"/>
        <v>0.5809968847352025</v>
      </c>
      <c r="L685" s="8">
        <f t="shared" si="142"/>
        <v>5.8099688473520249E-3</v>
      </c>
      <c r="M685" s="8">
        <f t="shared" si="143"/>
        <v>-5.8099688473520249E-3</v>
      </c>
      <c r="N685" s="8">
        <v>7.5700000000000003E-2</v>
      </c>
      <c r="O685" s="8">
        <v>1.9099999999999999E-2</v>
      </c>
      <c r="P685" s="9">
        <f t="shared" si="134"/>
        <v>-5.8099688473520249E-3</v>
      </c>
      <c r="Q685" s="8">
        <f t="shared" si="135"/>
        <v>2.1240685669781934E-3</v>
      </c>
      <c r="R685" s="6">
        <f t="shared" si="144"/>
        <v>4.608761836955988E-2</v>
      </c>
      <c r="S685" s="6">
        <f t="shared" si="136"/>
        <v>-0.43056551102747609</v>
      </c>
      <c r="U685" s="8">
        <f>100*B685</f>
        <v>0.5809968847352025</v>
      </c>
      <c r="V685" s="8">
        <f t="shared" si="145"/>
        <v>5.8099688473520249E-3</v>
      </c>
      <c r="W685" s="8">
        <f t="shared" si="146"/>
        <v>-5.8099688473520249E-3</v>
      </c>
      <c r="X685" s="8">
        <v>2.7826499999999998</v>
      </c>
      <c r="Y685" s="8">
        <v>0.32465500000000003</v>
      </c>
      <c r="Z685" s="9">
        <f t="shared" si="147"/>
        <v>-5.8099688473520249E-3</v>
      </c>
      <c r="AA685" s="8">
        <f t="shared" si="148"/>
        <v>0.17006930827733646</v>
      </c>
      <c r="AB685" s="6">
        <f t="shared" si="149"/>
        <v>0.41239460262876437</v>
      </c>
      <c r="AC685" s="6">
        <f t="shared" si="150"/>
        <v>-0.13243663461606103</v>
      </c>
    </row>
    <row r="686" spans="1:29" hidden="1" x14ac:dyDescent="0.2">
      <c r="A686" s="6">
        <f t="shared" si="137"/>
        <v>0.58069522036002486</v>
      </c>
      <c r="B686" s="6">
        <f t="shared" si="139"/>
        <v>5.8069522036002484E-3</v>
      </c>
      <c r="C686" s="6">
        <f t="shared" si="140"/>
        <v>-5.8069522036002484E-3</v>
      </c>
      <c r="D686" s="6">
        <v>0.17199999999999999</v>
      </c>
      <c r="E686" s="6">
        <v>5.7299999999999997E-2</v>
      </c>
      <c r="F686" s="7">
        <f t="shared" si="131"/>
        <v>-5.8069522036002484E-3</v>
      </c>
      <c r="G686" s="6">
        <f t="shared" si="132"/>
        <v>7.2784731160769698E-3</v>
      </c>
      <c r="H686" s="6">
        <f t="shared" si="141"/>
        <v>8.5313967883793626E-2</v>
      </c>
      <c r="I686" s="6">
        <f t="shared" si="133"/>
        <v>-0.41457548803428385</v>
      </c>
      <c r="J686" s="5"/>
      <c r="K686" s="8">
        <f t="shared" si="138"/>
        <v>0.58069522036002486</v>
      </c>
      <c r="L686" s="8">
        <f t="shared" si="142"/>
        <v>5.8069522036002484E-3</v>
      </c>
      <c r="M686" s="8">
        <f t="shared" si="143"/>
        <v>-5.8069522036002484E-3</v>
      </c>
      <c r="N686" s="8">
        <v>7.5700000000000003E-2</v>
      </c>
      <c r="O686" s="8">
        <v>1.9099999999999999E-2</v>
      </c>
      <c r="P686" s="9">
        <f t="shared" si="134"/>
        <v>-5.8069522036002484E-3</v>
      </c>
      <c r="Q686" s="8">
        <f t="shared" si="135"/>
        <v>2.1231551272501551E-3</v>
      </c>
      <c r="R686" s="6">
        <f t="shared" si="144"/>
        <v>4.607770748691991E-2</v>
      </c>
      <c r="S686" s="6">
        <f t="shared" si="136"/>
        <v>-0.43050004945125431</v>
      </c>
      <c r="U686" s="8">
        <f>100*D290</f>
        <v>0.58069522036002486</v>
      </c>
      <c r="V686" s="8">
        <f t="shared" si="145"/>
        <v>5.8069522036002484E-3</v>
      </c>
      <c r="W686" s="8">
        <f t="shared" si="146"/>
        <v>-5.8069522036002484E-3</v>
      </c>
      <c r="X686" s="8">
        <v>2.7826499999999998</v>
      </c>
      <c r="Y686" s="8">
        <v>0.32465500000000003</v>
      </c>
      <c r="Z686" s="9">
        <f t="shared" si="147"/>
        <v>-5.8069522036002484E-3</v>
      </c>
      <c r="AA686" s="8">
        <f t="shared" si="148"/>
        <v>0.17003573122239296</v>
      </c>
      <c r="AB686" s="6">
        <f t="shared" si="149"/>
        <v>0.41235389075694795</v>
      </c>
      <c r="AC686" s="6">
        <f t="shared" si="150"/>
        <v>-0.13242931931018059</v>
      </c>
    </row>
    <row r="687" spans="1:29" hidden="1" x14ac:dyDescent="0.2">
      <c r="A687" s="6">
        <f t="shared" si="137"/>
        <v>0.58039579468150904</v>
      </c>
      <c r="B687" s="6">
        <f t="shared" si="139"/>
        <v>5.8039579468150901E-3</v>
      </c>
      <c r="C687" s="6">
        <f t="shared" si="140"/>
        <v>-5.8039579468150901E-3</v>
      </c>
      <c r="D687" s="6">
        <v>0.17199999999999999</v>
      </c>
      <c r="E687" s="6">
        <v>5.7299999999999997E-2</v>
      </c>
      <c r="F687" s="7">
        <f t="shared" si="131"/>
        <v>-5.8039579468150901E-3</v>
      </c>
      <c r="G687" s="6">
        <f t="shared" si="132"/>
        <v>7.2764130674087815E-3</v>
      </c>
      <c r="H687" s="6">
        <f t="shared" si="141"/>
        <v>8.5301893691809572E-2</v>
      </c>
      <c r="I687" s="6">
        <f t="shared" si="133"/>
        <v>-0.41454038863898129</v>
      </c>
      <c r="J687" s="5"/>
      <c r="K687" s="8">
        <f t="shared" si="138"/>
        <v>0.58039579468150904</v>
      </c>
      <c r="L687" s="8">
        <f t="shared" si="142"/>
        <v>5.8039579468150901E-3</v>
      </c>
      <c r="M687" s="8">
        <f t="shared" si="143"/>
        <v>-5.8039579468150901E-3</v>
      </c>
      <c r="N687" s="8">
        <v>7.5700000000000003E-2</v>
      </c>
      <c r="O687" s="8">
        <v>1.9099999999999999E-2</v>
      </c>
      <c r="P687" s="9">
        <f t="shared" si="134"/>
        <v>-5.8039579468150901E-3</v>
      </c>
      <c r="Q687" s="8">
        <f t="shared" si="135"/>
        <v>2.1222484662956095E-3</v>
      </c>
      <c r="R687" s="6">
        <f t="shared" si="144"/>
        <v>4.6067868045912536E-2</v>
      </c>
      <c r="S687" s="6">
        <f t="shared" si="136"/>
        <v>-0.43043505974843155</v>
      </c>
      <c r="U687" s="8">
        <f>100*D291</f>
        <v>0.58039579468150904</v>
      </c>
      <c r="V687" s="8">
        <f t="shared" si="145"/>
        <v>5.8039579468150901E-3</v>
      </c>
      <c r="W687" s="8">
        <f t="shared" si="146"/>
        <v>-5.8039579468150901E-3</v>
      </c>
      <c r="X687" s="8">
        <v>2.7826499999999998</v>
      </c>
      <c r="Y687" s="8">
        <v>0.32465500000000003</v>
      </c>
      <c r="Z687" s="9">
        <f t="shared" si="147"/>
        <v>-5.8039579468150901E-3</v>
      </c>
      <c r="AA687" s="8">
        <f t="shared" si="148"/>
        <v>0.17000240334782007</v>
      </c>
      <c r="AB687" s="6">
        <f t="shared" si="149"/>
        <v>0.41231347703879395</v>
      </c>
      <c r="AC687" s="6">
        <f t="shared" si="150"/>
        <v>-0.13242205757799114</v>
      </c>
    </row>
    <row r="688" spans="1:29" hidden="1" x14ac:dyDescent="0.2">
      <c r="A688" s="6">
        <f t="shared" si="137"/>
        <v>0.58009858287122607</v>
      </c>
      <c r="B688" s="6">
        <f t="shared" si="139"/>
        <v>5.800985828712261E-3</v>
      </c>
      <c r="C688" s="6">
        <f t="shared" si="140"/>
        <v>-5.800985828712261E-3</v>
      </c>
      <c r="D688" s="6">
        <v>0.17199999999999999</v>
      </c>
      <c r="E688" s="6">
        <v>5.7299999999999997E-2</v>
      </c>
      <c r="F688" s="7">
        <f t="shared" si="131"/>
        <v>-5.800985828712261E-3</v>
      </c>
      <c r="G688" s="6">
        <f t="shared" si="132"/>
        <v>7.2743682501540344E-3</v>
      </c>
      <c r="H688" s="6">
        <f t="shared" si="141"/>
        <v>8.5289907082573571E-2</v>
      </c>
      <c r="I688" s="6">
        <f t="shared" si="133"/>
        <v>-0.41450554384469068</v>
      </c>
      <c r="J688" s="5"/>
      <c r="K688" s="8">
        <f t="shared" si="138"/>
        <v>0.58009858287122607</v>
      </c>
      <c r="L688" s="8">
        <f t="shared" si="142"/>
        <v>5.800985828712261E-3</v>
      </c>
      <c r="M688" s="8">
        <f t="shared" si="143"/>
        <v>-5.800985828712261E-3</v>
      </c>
      <c r="N688" s="8">
        <v>7.5700000000000003E-2</v>
      </c>
      <c r="O688" s="8">
        <v>1.9099999999999999E-2</v>
      </c>
      <c r="P688" s="9">
        <f t="shared" si="134"/>
        <v>-5.800985828712261E-3</v>
      </c>
      <c r="Q688" s="8">
        <f t="shared" si="135"/>
        <v>2.1213485089340727E-3</v>
      </c>
      <c r="R688" s="6">
        <f t="shared" si="144"/>
        <v>4.6058099276175879E-2</v>
      </c>
      <c r="S688" s="6">
        <f t="shared" si="136"/>
        <v>-0.43037053683075221</v>
      </c>
      <c r="U688" s="8">
        <f>100*D292</f>
        <v>0.58009858287122607</v>
      </c>
      <c r="V688" s="8">
        <f t="shared" si="145"/>
        <v>5.800985828712261E-3</v>
      </c>
      <c r="W688" s="8">
        <f t="shared" si="146"/>
        <v>-5.800985828712261E-3</v>
      </c>
      <c r="X688" s="8">
        <v>2.7826499999999998</v>
      </c>
      <c r="Y688" s="8">
        <v>0.32465500000000003</v>
      </c>
      <c r="Z688" s="9">
        <f t="shared" si="147"/>
        <v>-5.800985828712261E-3</v>
      </c>
      <c r="AA688" s="8">
        <f t="shared" si="148"/>
        <v>0.1699693218900647</v>
      </c>
      <c r="AB688" s="6">
        <f t="shared" si="149"/>
        <v>0.41227335821038047</v>
      </c>
      <c r="AC688" s="6">
        <f t="shared" si="150"/>
        <v>-0.13241484883301538</v>
      </c>
    </row>
    <row r="689" spans="1:29" hidden="1" x14ac:dyDescent="0.2">
      <c r="A689" s="6">
        <f t="shared" si="137"/>
        <v>0.57980356046654391</v>
      </c>
      <c r="B689" s="6">
        <f t="shared" si="139"/>
        <v>5.7980356046654392E-3</v>
      </c>
      <c r="C689" s="6">
        <f t="shared" si="140"/>
        <v>-5.7980356046654392E-3</v>
      </c>
      <c r="D689" s="6">
        <v>0.17199999999999999</v>
      </c>
      <c r="E689" s="6">
        <v>5.7299999999999997E-2</v>
      </c>
      <c r="F689" s="7">
        <f t="shared" si="131"/>
        <v>-5.7980356046654392E-3</v>
      </c>
      <c r="G689" s="6">
        <f t="shared" si="132"/>
        <v>7.2723384960098215E-3</v>
      </c>
      <c r="H689" s="6">
        <f t="shared" si="141"/>
        <v>8.5278007106227696E-2</v>
      </c>
      <c r="I689" s="6">
        <f t="shared" si="133"/>
        <v>-0.41447095089019681</v>
      </c>
      <c r="J689" s="5"/>
      <c r="K689" s="8">
        <f t="shared" si="138"/>
        <v>0.57980356046654391</v>
      </c>
      <c r="L689" s="8">
        <f t="shared" si="142"/>
        <v>5.7980356046654392E-3</v>
      </c>
      <c r="M689" s="8">
        <f t="shared" si="143"/>
        <v>-5.7980356046654392E-3</v>
      </c>
      <c r="N689" s="8">
        <v>7.5700000000000003E-2</v>
      </c>
      <c r="O689" s="8">
        <v>1.9099999999999999E-2</v>
      </c>
      <c r="P689" s="9">
        <f t="shared" si="134"/>
        <v>-5.7980356046654392E-3</v>
      </c>
      <c r="Q689" s="8">
        <f t="shared" si="135"/>
        <v>2.1204551810926949E-3</v>
      </c>
      <c r="R689" s="6">
        <f t="shared" si="144"/>
        <v>4.6048400418393413E-2</v>
      </c>
      <c r="S689" s="6">
        <f t="shared" si="136"/>
        <v>-0.43030647568291552</v>
      </c>
      <c r="U689" s="8">
        <f>100*B689</f>
        <v>0.57980356046654391</v>
      </c>
      <c r="V689" s="8">
        <f t="shared" si="145"/>
        <v>5.7980356046654392E-3</v>
      </c>
      <c r="W689" s="8">
        <f t="shared" si="146"/>
        <v>-5.7980356046654392E-3</v>
      </c>
      <c r="X689" s="8">
        <v>2.7826499999999998</v>
      </c>
      <c r="Y689" s="8">
        <v>0.32465500000000003</v>
      </c>
      <c r="Z689" s="9">
        <f t="shared" si="147"/>
        <v>-5.7980356046654392E-3</v>
      </c>
      <c r="AA689" s="8">
        <f t="shared" si="148"/>
        <v>0.16993648412628914</v>
      </c>
      <c r="AB689" s="6">
        <f t="shared" si="149"/>
        <v>0.41223353105526139</v>
      </c>
      <c r="AC689" s="6">
        <f t="shared" si="150"/>
        <v>-0.1324076924973068</v>
      </c>
    </row>
    <row r="690" spans="1:29" hidden="1" x14ac:dyDescent="0.2">
      <c r="A690" s="6">
        <f t="shared" si="137"/>
        <v>0.5795107033639143</v>
      </c>
      <c r="B690" s="6">
        <f t="shared" si="139"/>
        <v>5.7951070336391434E-3</v>
      </c>
      <c r="C690" s="6">
        <f t="shared" si="140"/>
        <v>-5.7951070336391434E-3</v>
      </c>
      <c r="D690" s="6">
        <v>0.17199999999999999</v>
      </c>
      <c r="E690" s="6">
        <v>5.7299999999999997E-2</v>
      </c>
      <c r="F690" s="7">
        <f t="shared" si="131"/>
        <v>-5.7951070336391434E-3</v>
      </c>
      <c r="G690" s="6">
        <f t="shared" si="132"/>
        <v>7.2703236391437297E-3</v>
      </c>
      <c r="H690" s="6">
        <f t="shared" si="141"/>
        <v>8.5266192826604664E-2</v>
      </c>
      <c r="I690" s="6">
        <f t="shared" si="133"/>
        <v>-0.41443660705408331</v>
      </c>
      <c r="J690" s="5"/>
      <c r="K690" s="8">
        <f t="shared" si="138"/>
        <v>0.5795107033639143</v>
      </c>
      <c r="L690" s="8">
        <f t="shared" si="142"/>
        <v>5.7951070336391434E-3</v>
      </c>
      <c r="M690" s="8">
        <f t="shared" si="143"/>
        <v>-5.7951070336391434E-3</v>
      </c>
      <c r="N690" s="8">
        <v>7.5700000000000003E-2</v>
      </c>
      <c r="O690" s="8">
        <v>1.9099999999999999E-2</v>
      </c>
      <c r="P690" s="9">
        <f t="shared" si="134"/>
        <v>-5.7951070336391434E-3</v>
      </c>
      <c r="Q690" s="8">
        <f t="shared" si="135"/>
        <v>2.1195684097859327E-3</v>
      </c>
      <c r="R690" s="6">
        <f t="shared" si="144"/>
        <v>4.6038770724096581E-2</v>
      </c>
      <c r="S690" s="6">
        <f t="shared" si="136"/>
        <v>-0.43024287136127193</v>
      </c>
      <c r="U690" s="8">
        <f>100*D294</f>
        <v>0.5795107033639143</v>
      </c>
      <c r="V690" s="8">
        <f t="shared" si="145"/>
        <v>5.7951070336391434E-3</v>
      </c>
      <c r="W690" s="8">
        <f t="shared" si="146"/>
        <v>-5.7951070336391434E-3</v>
      </c>
      <c r="X690" s="8">
        <v>2.7826499999999998</v>
      </c>
      <c r="Y690" s="8">
        <v>0.32465500000000003</v>
      </c>
      <c r="Z690" s="9">
        <f t="shared" si="147"/>
        <v>-5.7951070336391434E-3</v>
      </c>
      <c r="AA690" s="8">
        <f t="shared" si="148"/>
        <v>0.16990388737362389</v>
      </c>
      <c r="AB690" s="6">
        <f t="shared" si="149"/>
        <v>0.41219399240360588</v>
      </c>
      <c r="AC690" s="6">
        <f t="shared" si="150"/>
        <v>-0.13240058800129481</v>
      </c>
    </row>
  </sheetData>
  <sheetProtection password="D3D1" sheet="1" objects="1" scenarios="1" selectLockedCells="1" selectUnlockedCells="1"/>
  <mergeCells count="3">
    <mergeCell ref="A400:I400"/>
    <mergeCell ref="K400:S400"/>
    <mergeCell ref="U400:AC400"/>
  </mergeCells>
  <phoneticPr fontId="0" type="noConversion"/>
  <pageMargins left="0.25" right="0.25" top="0.75" bottom="0.75" header="0.3" footer="0.3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Pré-étude</vt:lpstr>
      <vt:lpstr>Pente + sous-pressions 2-3</vt:lpstr>
      <vt:lpstr>'Pente + sous-pressions 2-3'!Zone_d_impression</vt:lpstr>
      <vt:lpstr>'Pré-étude'!Zone_d_impression</vt:lpstr>
    </vt:vector>
  </TitlesOfParts>
  <Company>Ewald Dörken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Dörken</dc:creator>
  <cp:lastModifiedBy>Dahlent, Thomas</cp:lastModifiedBy>
  <cp:lastPrinted>2019-01-08T08:11:48Z</cp:lastPrinted>
  <dcterms:created xsi:type="dcterms:W3CDTF">2005-09-30T09:15:26Z</dcterms:created>
  <dcterms:modified xsi:type="dcterms:W3CDTF">2020-04-06T07:14:04Z</dcterms:modified>
</cp:coreProperties>
</file>